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0" windowWidth="11505" windowHeight="6345" tabRatio="826" firstSheet="6" activeTab="10"/>
  </bookViews>
  <sheets>
    <sheet name="2016 İKİS TABLO ÖRNEK" sheetId="1" r:id="rId1"/>
    <sheet name="2017 İKİS TABLO DÜZENLENECEK" sheetId="2" r:id="rId2"/>
    <sheet name="TABLO-1 EĞİTİM TAV TEK." sheetId="3" state="hidden" r:id="rId3"/>
    <sheet name=" YATIRIM TEKLİF TAB.KUR.ÖRNEK" sheetId="4" r:id="rId4"/>
    <sheet name="YATIRIRM TEKLİF TAB. " sheetId="5" r:id="rId5"/>
    <sheet name="TABLO-2 YAT.PRJ.LİS.TAVAN TEKLİ" sheetId="6" r:id="rId6"/>
    <sheet name="2017 YATIRIM İLAVE İHTİYAÇ " sheetId="7" r:id="rId7"/>
    <sheet name="2017 YATIRIM İLAVE İHTİYAÇ" sheetId="8" r:id="rId8"/>
    <sheet name="2017-2019 YATIRIM TEKLİFİ EKO" sheetId="9" r:id="rId9"/>
    <sheet name="TABLO-4 YAT.PRJ.STR.PLN.-PER PR" sheetId="10" r:id="rId10"/>
    <sheet name="TABLO-5 YAT.ÖD.HARC.KURUM.TEK." sheetId="11" r:id="rId11"/>
  </sheets>
  <externalReferences>
    <externalReference r:id="rId14"/>
  </externalReferences>
  <definedNames>
    <definedName name="_xlnm.Print_Titles" localSheetId="7">'2017 YATIRIM İLAVE İHTİYAÇ'!$1:$6</definedName>
    <definedName name="_xlnm.Print_Titles" localSheetId="8">'2017-2019 YATIRIM TEKLİFİ EKO'!$2:$3</definedName>
  </definedNames>
  <calcPr fullCalcOnLoad="1"/>
</workbook>
</file>

<file path=xl/sharedStrings.xml><?xml version="1.0" encoding="utf-8"?>
<sst xmlns="http://schemas.openxmlformats.org/spreadsheetml/2006/main" count="1062" uniqueCount="403">
  <si>
    <t>Diğer Mefruşatı Alımları</t>
  </si>
  <si>
    <t>"ÖZKAYNAK " bölümüne yatırım için kuruluşun dış proje kredisi dışındaki iç kaynaklardan karşıladığı dış harcama yazılacaktır.</t>
  </si>
  <si>
    <t>Yeni Proje</t>
  </si>
  <si>
    <t>BÜTÇE TAHMİNİ</t>
  </si>
  <si>
    <t>2012</t>
  </si>
  <si>
    <t>C) YENİ PROJELER TOPLAMI</t>
  </si>
  <si>
    <t>İstanbul</t>
  </si>
  <si>
    <t>YILDIZ TEKNİK ÜNİVERSİTESİ</t>
  </si>
  <si>
    <t>GENEL TOPLAM</t>
  </si>
  <si>
    <t>Telefon Makinası</t>
  </si>
  <si>
    <t>PROJE SAYISI</t>
  </si>
  <si>
    <t>ETÜD-PROJE İŞLERİ</t>
  </si>
  <si>
    <t>DEVAM EDEN PROJELER</t>
  </si>
  <si>
    <t>YENİ PROJELER</t>
  </si>
  <si>
    <t>SEKTÖRÜ / ALT SEKTÖR</t>
  </si>
  <si>
    <t>Fax Cihazı</t>
  </si>
  <si>
    <t>Merkez Matbaa İçin Baskı Makinası Alımı</t>
  </si>
  <si>
    <t>Sekreter Tipi Koltuk</t>
  </si>
  <si>
    <t>Makam Koltuğu</t>
  </si>
  <si>
    <t>Misafir Koltuğu</t>
  </si>
  <si>
    <t>Konferans Salonu Koltuğu</t>
  </si>
  <si>
    <t>Atatürk Resmi</t>
  </si>
  <si>
    <t>Kalem</t>
  </si>
  <si>
    <t>Bilgisayar Alımı</t>
  </si>
  <si>
    <t>Notebook Alımı</t>
  </si>
  <si>
    <t>Switch Alımı</t>
  </si>
  <si>
    <t>Sunucu Sistemleri Alımı</t>
  </si>
  <si>
    <t>2008</t>
  </si>
  <si>
    <t>2011</t>
  </si>
  <si>
    <t>YER                 (İL ve İLÇE)</t>
  </si>
  <si>
    <t>İŞİN BAŞLAMA / BİTİŞ TARİHİ</t>
  </si>
  <si>
    <t>ÖZGELİR</t>
  </si>
  <si>
    <t>Öz Gelir</t>
  </si>
  <si>
    <t>SEKTÖRÜ         : EĞİTİM - YÜKSEKÖĞRETİM</t>
  </si>
  <si>
    <t>Tahmini Fiziki Gerçekleşme</t>
  </si>
  <si>
    <t>Tutarı</t>
  </si>
  <si>
    <t>Miktarı</t>
  </si>
  <si>
    <t>Birimi</t>
  </si>
  <si>
    <t>EĞİTİM - YÜKSEKÖĞRETİM SEKTÖRÜ</t>
  </si>
  <si>
    <t>2006</t>
  </si>
  <si>
    <t>2007</t>
  </si>
  <si>
    <t>EĞİTİM - YÜKSEKÖĞRETİM</t>
  </si>
  <si>
    <t>Hazine Yardımı</t>
  </si>
  <si>
    <t>: EĞİTİM - YÜKSEKÖĞRETİM</t>
  </si>
  <si>
    <t>BÜTÇE YILI</t>
  </si>
  <si>
    <t>GELİR TÜRÜ</t>
  </si>
  <si>
    <t>Toplam</t>
  </si>
  <si>
    <t>06.1.1 BÜRO VE İŞYERİ MEFRUŞAT ALIMLARI</t>
  </si>
  <si>
    <t>MAL, MALZEME VE HİZMET ALIM TEKLİFLERİNİN</t>
  </si>
  <si>
    <t>06.1.1 BÜRO VE İŞYERİ MEFRUŞAT ALIMLARI TOPLAMI</t>
  </si>
  <si>
    <t>06.1.2 BÜRO VE İŞYERİ MAKİNE TEÇHİZAT ALIMLARI TOPLAMI</t>
  </si>
  <si>
    <t xml:space="preserve">PROJE NO  </t>
  </si>
  <si>
    <t>PROJENİN İDARE STRATEJİK PLANI VE PERFORMANS PROGRAMINDA İLİŞKİLİ OLDUĞU</t>
  </si>
  <si>
    <t>(2) Bir yatırım projesi birden fazla stratejik amaç ve hedefle ilişkili olabilir. Bu durumda ilgili tüm amaç ve hedefler belirtilecektir.</t>
  </si>
  <si>
    <r>
      <t xml:space="preserve">AMAÇ </t>
    </r>
    <r>
      <rPr>
        <b/>
        <vertAlign val="superscript"/>
        <sz val="10"/>
        <rFont val="Arial"/>
        <family val="2"/>
      </rPr>
      <t>1,2</t>
    </r>
  </si>
  <si>
    <r>
      <t xml:space="preserve">HEDEF </t>
    </r>
    <r>
      <rPr>
        <b/>
        <vertAlign val="superscript"/>
        <sz val="10"/>
        <rFont val="Arial"/>
        <family val="2"/>
      </rPr>
      <t>1,2</t>
    </r>
  </si>
  <si>
    <r>
      <t xml:space="preserve">PERFORMANS HEDEFİ </t>
    </r>
    <r>
      <rPr>
        <b/>
        <vertAlign val="superscript"/>
        <sz val="10"/>
        <rFont val="Arial"/>
        <family val="2"/>
      </rPr>
      <t>1,2</t>
    </r>
  </si>
  <si>
    <t>KURULUŞ</t>
  </si>
  <si>
    <t>: YILDIZ TEKNİK ÜNİVERSİTESİ</t>
  </si>
  <si>
    <t>09.6.0.06</t>
  </si>
  <si>
    <t>09.6.0.03</t>
  </si>
  <si>
    <t>09.6.0.04</t>
  </si>
  <si>
    <t>06.1.1.03</t>
  </si>
  <si>
    <t>Okul Mefruşatı Alımları</t>
  </si>
  <si>
    <t>09.6.0.07</t>
  </si>
  <si>
    <t>06.1.1.90</t>
  </si>
  <si>
    <t>06.1 MAMUL MAL ALIMLARI TOPLAMI</t>
  </si>
  <si>
    <r>
      <t xml:space="preserve">YATIRIM TEKLİFLERİ TABLOSU </t>
    </r>
    <r>
      <rPr>
        <b/>
        <sz val="14"/>
        <color indexed="10"/>
        <rFont val="Arial Tur"/>
        <family val="0"/>
      </rPr>
      <t>(KURUM TEKLİFİ)</t>
    </r>
  </si>
  <si>
    <t>06.1.1.01</t>
  </si>
  <si>
    <t>Büro Mefruşatı Alımları</t>
  </si>
  <si>
    <t>06.1.2.01</t>
  </si>
  <si>
    <t>06.1.2.04</t>
  </si>
  <si>
    <t>06.1.2.05</t>
  </si>
  <si>
    <t>06.1.2.90</t>
  </si>
  <si>
    <t>TAVAN TEKLİFİ</t>
  </si>
  <si>
    <t>KURUM TEKLİFİ</t>
  </si>
  <si>
    <t>İLAVE ÖDENEK İHTİYACI</t>
  </si>
  <si>
    <t>06.1.2.02</t>
  </si>
  <si>
    <t>2013</t>
  </si>
  <si>
    <t>SEKTÖR</t>
  </si>
  <si>
    <t>PROJE SAHİBİ KURULUŞ</t>
  </si>
  <si>
    <t>PROJENİN;</t>
  </si>
  <si>
    <t>ADI</t>
  </si>
  <si>
    <t>NUMARASI</t>
  </si>
  <si>
    <t>YERİ</t>
  </si>
  <si>
    <t>KARAKTERİSTİĞİ</t>
  </si>
  <si>
    <t>YATIRIM TEKLİFLERİYLE YAPILMASI PLANLANAN</t>
  </si>
  <si>
    <t xml:space="preserve"> </t>
  </si>
  <si>
    <t>2009</t>
  </si>
  <si>
    <t>2010</t>
  </si>
  <si>
    <t>BÜTÇE KANUNU</t>
  </si>
  <si>
    <t>06.1</t>
  </si>
  <si>
    <t>MAMUL MAL ALIMLARI</t>
  </si>
  <si>
    <t>NOT:</t>
  </si>
  <si>
    <t>Yıldız Teknik Üniversitesi Kamulaştırma</t>
  </si>
  <si>
    <t>- Makine ve Teçhizat Alımı</t>
  </si>
  <si>
    <t>- Bilgi Teknolojileri</t>
  </si>
  <si>
    <t>Yazıcı</t>
  </si>
  <si>
    <t>Scanner</t>
  </si>
  <si>
    <t>YENİ PROJE</t>
  </si>
  <si>
    <t>BAŞLAMA / BİTİŞ TARİHİ</t>
  </si>
  <si>
    <t>Kamulaştırma</t>
  </si>
  <si>
    <t>06.1 MAMUL MAL ALIMLARI</t>
  </si>
  <si>
    <t xml:space="preserve">EKONOMİK KODLARI </t>
  </si>
  <si>
    <t>AÇIKLAMASI</t>
  </si>
  <si>
    <t>06.1.2 BÜRO VE İŞYERİ MAKİNE TEÇHİZAT ALIMLARI</t>
  </si>
  <si>
    <t>ÜNİVERSİTE TOPLAMI</t>
  </si>
  <si>
    <t>HAZİNE YARDIMI</t>
  </si>
  <si>
    <t>Makine ve Teçhizat Alımı</t>
  </si>
  <si>
    <t>Bilgi Teknolojileri</t>
  </si>
  <si>
    <t>PROJE SAHİBİ : YILDIZ TEKNİK ÜNİVERSİTESİ</t>
  </si>
  <si>
    <t>PROJE TUTARI</t>
  </si>
  <si>
    <t>TOPLAM</t>
  </si>
  <si>
    <t>PROJE NO</t>
  </si>
  <si>
    <t>PROJE ADI</t>
  </si>
  <si>
    <t>KARAKTERİSTİK</t>
  </si>
  <si>
    <t>TUTARI</t>
  </si>
  <si>
    <t>Adet</t>
  </si>
  <si>
    <t>Muhtelif İşler</t>
  </si>
  <si>
    <t>2014</t>
  </si>
  <si>
    <r>
      <t xml:space="preserve">YENİ PROJE </t>
    </r>
    <r>
      <rPr>
        <b/>
        <sz val="10"/>
        <rFont val="Arial Tur"/>
        <family val="0"/>
      </rPr>
      <t>MUHTELİF İŞLER</t>
    </r>
  </si>
  <si>
    <t>2013 Yılı Fiyatlarıyla, Bin TL.</t>
  </si>
  <si>
    <t xml:space="preserve">EĞİTİM - YÜKSEKÖĞRETİM </t>
  </si>
  <si>
    <t>2015</t>
  </si>
  <si>
    <t>06.1.1.01                                Büro Mefruşatı Alımları</t>
  </si>
  <si>
    <t>06.1.1.02                            İşyeri Mefruşatı Alımları</t>
  </si>
  <si>
    <t>06.1.1.03                                           Okul Mefruşatı Alımları</t>
  </si>
  <si>
    <t>06.1.1.04                            Hastane  Mefruşatı Alımları</t>
  </si>
  <si>
    <t>06.1.1.05                                       Sosyal Tesis Mefruşatı Alımları</t>
  </si>
  <si>
    <t>06.1.1.90                                       Diğer Mefruşat Alımları</t>
  </si>
  <si>
    <t>06.1.2.01                                Büro Makineleri Alımları</t>
  </si>
  <si>
    <t>06.1.2.02                            Bilgisayar Alımları</t>
  </si>
  <si>
    <t>06.1.2.03                                           Tıbbi Cihaz Alımları</t>
  </si>
  <si>
    <t>06.1.2.04                            Labaratuar Cihazı Alımları</t>
  </si>
  <si>
    <t>06.1.2.05                                       İşyeri Makine Teçhizat Alımları</t>
  </si>
  <si>
    <t>06.1.2.90                                       Diğer Makine Teçhizat Alımları</t>
  </si>
  <si>
    <t>2011 Yılı Fiyatlarıyla, Bin TL.</t>
  </si>
  <si>
    <t>Mobilya Takımı</t>
  </si>
  <si>
    <t>Perde</t>
  </si>
  <si>
    <t>Yazı Tahtası</t>
  </si>
  <si>
    <t>Öğrenci Sırası</t>
  </si>
  <si>
    <t>Arşiv Dolabı</t>
  </si>
  <si>
    <t>Sandalye</t>
  </si>
  <si>
    <t>Akıllı Tahta</t>
  </si>
  <si>
    <t xml:space="preserve">Fotokopi </t>
  </si>
  <si>
    <t>Telefon Santrali</t>
  </si>
  <si>
    <t>Evrak İmha Makinası</t>
  </si>
  <si>
    <t>Server Alımı</t>
  </si>
  <si>
    <t>Kablosuz Erişim Cihazı Alımı</t>
  </si>
  <si>
    <t>Sanat Tasarım Fakültesi için Muhtelif Laboratuvar Cihazı</t>
  </si>
  <si>
    <t>Kimya Metalurji Fakültesi için Muhtelif Laboratuvar Cihazı</t>
  </si>
  <si>
    <t>Elektrik Elektronik Fak. için Muhtelif Laboratuvar Cihazı</t>
  </si>
  <si>
    <t>Fen Edebiyat Fakültesi için Muhtelif Laboratuvar Cihazı</t>
  </si>
  <si>
    <t>Gemi İnşaatı Fakültesi için Muhtelif Laboratuvar Cihazı</t>
  </si>
  <si>
    <t>Makine Fakültesi için Muhtelif Laboratuvar Cihazı</t>
  </si>
  <si>
    <t>İnşaat Fakültesi için Muhtelif Laboratuvar Cihazı</t>
  </si>
  <si>
    <t>Mimarlık Fakültesi için Muhtelif Malzeme Alımı</t>
  </si>
  <si>
    <t>İktisat Fakültesi için Muhtelif Malzeme Alımı</t>
  </si>
  <si>
    <t>Eğitim Fakültesi için Muhtelif Malzeme Alımı</t>
  </si>
  <si>
    <t xml:space="preserve">Barkovizyon </t>
  </si>
  <si>
    <t>Barkovizyon Perdesi</t>
  </si>
  <si>
    <t xml:space="preserve">Klima Salon Tipi </t>
  </si>
  <si>
    <t xml:space="preserve">Klima Duvar Tipi </t>
  </si>
  <si>
    <t>Ses ve Işık Sistemi</t>
  </si>
  <si>
    <t>Muhtelif Cihaz (Demirbaş Alımı)</t>
  </si>
  <si>
    <t>Yangın Alarm Sistemi</t>
  </si>
  <si>
    <t>Kamera Sistemi</t>
  </si>
  <si>
    <t>PROJE NO.</t>
  </si>
  <si>
    <t>BÜTÇE TÜRÜ</t>
  </si>
  <si>
    <t>EK ÖDENEK</t>
  </si>
  <si>
    <t>EKLENEN</t>
  </si>
  <si>
    <t>AKTARMA</t>
  </si>
  <si>
    <t>LİKİD KARŞILIĞI</t>
  </si>
  <si>
    <t>AKREDİTİF ARTIĞI</t>
  </si>
  <si>
    <t>DÜŞÜLEN</t>
  </si>
  <si>
    <t>İLK 6 AY KESİN</t>
  </si>
  <si>
    <t>YIL SONU TAHMİNİ</t>
  </si>
  <si>
    <t>2009 Yılı Fiyatlarıyla, Bin TL.</t>
  </si>
  <si>
    <r>
      <t xml:space="preserve">2009 YILI ÖDENEĞİ </t>
    </r>
    <r>
      <rPr>
        <b/>
        <sz val="10"/>
        <color indexed="10"/>
        <rFont val="Arial Tur"/>
        <family val="0"/>
      </rPr>
      <t>(1)</t>
    </r>
  </si>
  <si>
    <r>
      <t xml:space="preserve">2009 YILI REVİZE ÖDENEĞİ </t>
    </r>
    <r>
      <rPr>
        <b/>
        <sz val="10"/>
        <color indexed="10"/>
        <rFont val="Arial Tur"/>
        <family val="0"/>
      </rPr>
      <t>(1)</t>
    </r>
  </si>
  <si>
    <r>
      <t xml:space="preserve">2009 YILI HARCAMA (KESİN) </t>
    </r>
    <r>
      <rPr>
        <b/>
        <sz val="10"/>
        <color indexed="10"/>
        <rFont val="Arial Tur"/>
        <family val="0"/>
      </rPr>
      <t>(1)</t>
    </r>
  </si>
  <si>
    <t>YIL SONU KESİN HARCAMA</t>
  </si>
  <si>
    <t>2011 YILI PROGRAM ÖDENEĞİ</t>
  </si>
  <si>
    <t>2011 YILI REVİZE ÖDENEĞİ</t>
  </si>
  <si>
    <t>2016</t>
  </si>
  <si>
    <t>2014 Yılı Fiyatlarıyla, Bin TL.</t>
  </si>
  <si>
    <t>2016 YATIRIM TEKLİFİ</t>
  </si>
  <si>
    <t>2016 YATIRIM TEKLİFİNİN</t>
  </si>
  <si>
    <t>2013 YILI PROGRAM ÖDENEĞİ</t>
  </si>
  <si>
    <t>2013 YILI REVİZE ÖDENEĞİ</t>
  </si>
  <si>
    <t xml:space="preserve">Merkez Laboratuvarı için Muhtelif Laboratuvar Cihazı </t>
  </si>
  <si>
    <r>
      <t xml:space="preserve">Muhtelif İşler </t>
    </r>
    <r>
      <rPr>
        <b/>
        <sz val="12"/>
        <color indexed="10"/>
        <rFont val="Arial Tur"/>
        <family val="0"/>
      </rPr>
      <t>( 2 )</t>
    </r>
  </si>
  <si>
    <t>2017 YILI YATIRIM TEKLİFİ (Toplam)</t>
  </si>
  <si>
    <t>2015 Yılı Fiyatlarıyla, Bin TL.</t>
  </si>
  <si>
    <t>2017 YATIRIM TEKLİFİ</t>
  </si>
  <si>
    <t xml:space="preserve">     a) 2015'de Bitenler</t>
  </si>
  <si>
    <t>2017</t>
  </si>
  <si>
    <r>
      <t xml:space="preserve">2015 - 2017 YILLARI YATIRIM TEKLİFLERİ </t>
    </r>
    <r>
      <rPr>
        <b/>
        <sz val="12"/>
        <color indexed="10"/>
        <rFont val="Arial Tur"/>
        <family val="0"/>
      </rPr>
      <t>(KURUM TEKLİFİ)</t>
    </r>
  </si>
  <si>
    <t>2017 YATIRIM TEKLİFİNİN</t>
  </si>
  <si>
    <t>TAVAN  TEKLİFİ</t>
  </si>
  <si>
    <r>
      <t>YILDIZ TEKNİK ÜNİVERSİTESİ 2015-2017 YILI YATIRIM PROGRAMI</t>
    </r>
    <r>
      <rPr>
        <b/>
        <sz val="12"/>
        <color indexed="10"/>
        <rFont val="Arial Tur"/>
        <family val="0"/>
      </rPr>
      <t xml:space="preserve"> (KURUM TEKLİFİ)</t>
    </r>
  </si>
  <si>
    <t>2014 YILI PROGRAM ÖDENEĞİ</t>
  </si>
  <si>
    <t>2014 YILI REVİZE ÖDENEĞİ</t>
  </si>
  <si>
    <t>No</t>
  </si>
  <si>
    <t>İstenilen Bilgi</t>
  </si>
  <si>
    <t>Doldurulacak Alan</t>
  </si>
  <si>
    <t>I. GENEL BİLGİLER</t>
  </si>
  <si>
    <t>Proje Adı</t>
  </si>
  <si>
    <t>Yatırım Kategorisi</t>
  </si>
  <si>
    <t>Seçenekler</t>
  </si>
  <si>
    <t>Seçilen</t>
  </si>
  <si>
    <t>Kamu Yatırım Programında Yer Alan Proje</t>
  </si>
  <si>
    <t>Özel Amaçlı Merkezi Programlardan (Köydes)</t>
  </si>
  <si>
    <t>Tamamı Yereldeki İdari Birimlerin Kaynaklarından</t>
  </si>
  <si>
    <t>Teşvik Belgeli Özel Sektör Yatırımı</t>
  </si>
  <si>
    <t>Uluslararası Kuruluşlardan (Dünya Bankası)</t>
  </si>
  <si>
    <t>Vatandaş - Devlet İşbirliği Kapsamında Yapılan</t>
  </si>
  <si>
    <t>Proje Uygulayıcısı Kuruluş Türü</t>
  </si>
  <si>
    <t>Üniversiteler</t>
  </si>
  <si>
    <t>Proje Uygulayıcısı Kuruluş</t>
  </si>
  <si>
    <t>Projenin Durumu</t>
  </si>
  <si>
    <t>Devam Eden Proje</t>
  </si>
  <si>
    <t>Proje No</t>
  </si>
  <si>
    <t>Proje Yeri</t>
  </si>
  <si>
    <t>(Birden Fazla Seçebilirsiniz)</t>
  </si>
  <si>
    <t>Beşiktaş</t>
  </si>
  <si>
    <t>Esenler</t>
  </si>
  <si>
    <t>Kadıköy</t>
  </si>
  <si>
    <t>Fatih</t>
  </si>
  <si>
    <t>Proje Türü</t>
  </si>
  <si>
    <t>Altyapı, Çevre Düzenlemesi</t>
  </si>
  <si>
    <t>Araştırma Geliştirme</t>
  </si>
  <si>
    <t xml:space="preserve">Bakım, Onarım, Tadilat </t>
  </si>
  <si>
    <t>Diğer</t>
  </si>
  <si>
    <t>Donanım, Yazılım</t>
  </si>
  <si>
    <t>Etüd Proje</t>
  </si>
  <si>
    <t>Hizmet Alımı</t>
  </si>
  <si>
    <t>İnşaat, Yapım</t>
  </si>
  <si>
    <t>Makine ve Teçhizat, Donatım</t>
  </si>
  <si>
    <t>Mal Alımı</t>
  </si>
  <si>
    <t>Proje Fikrinin Geliştirimesinde Uygulanan Yöntem</t>
  </si>
  <si>
    <t>İhtiyaç Analizi</t>
  </si>
  <si>
    <t>Olanak/Fırsat Etüdü</t>
  </si>
  <si>
    <t>Soru Analizi</t>
  </si>
  <si>
    <t>Fizibilitesi Varsa İşaretleyiniz</t>
  </si>
  <si>
    <t>Yok.</t>
  </si>
  <si>
    <t>II. UYGULAMA BİLGİLERİ</t>
  </si>
  <si>
    <t>Proje Özeti</t>
  </si>
  <si>
    <t>Projenin Önem Düzeyi</t>
  </si>
  <si>
    <t>1. Derece (Acil)</t>
  </si>
  <si>
    <t>2. Derece (Zorunlu)</t>
  </si>
  <si>
    <t>3. Derece (Faydalı)</t>
  </si>
  <si>
    <t>Projenin Tamamlanma Düzeyi</t>
  </si>
  <si>
    <t>1. Başlanmayan</t>
  </si>
  <si>
    <t>2. İhale Aşamasında</t>
  </si>
  <si>
    <t>3. Devam Eden (%1-25)</t>
  </si>
  <si>
    <t>4. Devam Eden (%26-50)</t>
  </si>
  <si>
    <t>5. Devam Eden (%51-75)</t>
  </si>
  <si>
    <t>6. Devam Eden (%76-99)</t>
  </si>
  <si>
    <t>7. Biten</t>
  </si>
  <si>
    <t>Projenin Süresi (Ay)</t>
  </si>
  <si>
    <t>12 Ay</t>
  </si>
  <si>
    <t>Projenin Başlama Tarihi</t>
  </si>
  <si>
    <t>Projenin Bitiş Tarihi</t>
  </si>
  <si>
    <t>III. MALİ BİLGİLERİ</t>
  </si>
  <si>
    <t>Toplam Proje Tutarı (TL.)</t>
  </si>
  <si>
    <t>Merkezi Bütçe (TL.)</t>
  </si>
  <si>
    <t>İç Kredi (TL.)</t>
  </si>
  <si>
    <t>Dış Kredi (TL.)</t>
  </si>
  <si>
    <t>Öz Kaynak (TL.)</t>
  </si>
  <si>
    <t>Hibe (TL.)</t>
  </si>
  <si>
    <t>Önceki Yıllar Toplam Harcama Tutarı (TL.)</t>
  </si>
  <si>
    <t>2016 Yılı Proje Teklif Tutarı (TL.)</t>
  </si>
  <si>
    <t>2017 Yılı Proje Teklif Tutarı (TL.)</t>
  </si>
  <si>
    <t>Gelişme Ekseni</t>
  </si>
  <si>
    <t>2.2.1. NİTELİKLİ İNSAN, GÜÇLÜ TOPLUM</t>
  </si>
  <si>
    <t>Politik Önceliği</t>
  </si>
  <si>
    <t>Tedbirler</t>
  </si>
  <si>
    <t>V. DİĞER BİLGİLERİ</t>
  </si>
  <si>
    <t>İlişkili Olduğu Bölgesel Plan</t>
  </si>
  <si>
    <t>Doğu Anadolu Projesi</t>
  </si>
  <si>
    <t>Doğu Karadeniz Bölgesel Gelişme Planı</t>
  </si>
  <si>
    <t>İlgisi Yoktur</t>
  </si>
  <si>
    <t>Yeşilırmak Havza Gelişim Projesi</t>
  </si>
  <si>
    <t>Zonguldak, Bartın Karabük Bölgesel Gelişim Projesi</t>
  </si>
  <si>
    <t>Sektörü</t>
  </si>
  <si>
    <t>Diğer Kamu Hizmetleri</t>
  </si>
  <si>
    <t>Eğitim</t>
  </si>
  <si>
    <t>Enerji</t>
  </si>
  <si>
    <t>Haberleşme</t>
  </si>
  <si>
    <t>İmalat</t>
  </si>
  <si>
    <t>Konut</t>
  </si>
  <si>
    <t>Kültür</t>
  </si>
  <si>
    <t>Madencilik</t>
  </si>
  <si>
    <t>Sağlık</t>
  </si>
  <si>
    <t>Tarım</t>
  </si>
  <si>
    <t>Turizm</t>
  </si>
  <si>
    <t>Ulaştırma</t>
  </si>
  <si>
    <t>Diğer Kamu Hizmetleri Sektörü</t>
  </si>
  <si>
    <t>Belediye Hizmetleri</t>
  </si>
  <si>
    <t>Çevre</t>
  </si>
  <si>
    <t>Esnaf, Sanat ve K.Sanayi</t>
  </si>
  <si>
    <t>Genel İdare</t>
  </si>
  <si>
    <t>Güvenlik Hizmetleri</t>
  </si>
  <si>
    <t>Harita-Tapu-Kadastro</t>
  </si>
  <si>
    <t>İçme Suyu</t>
  </si>
  <si>
    <t>Kanalizasyon</t>
  </si>
  <si>
    <t>Kırsal Alan Planlaması</t>
  </si>
  <si>
    <t>Sosyal Hizmetler ve Yardımlar</t>
  </si>
  <si>
    <t>Teknolojik Araştırma</t>
  </si>
  <si>
    <t>Ticaret Hizmetleri</t>
  </si>
  <si>
    <t>Yerleşme-Şehirleşme</t>
  </si>
  <si>
    <t>Hedef Kitlesi</t>
  </si>
  <si>
    <t>Yıldız Teknik Üniversitesinin Akademik ve İdari Personelleri ile Öğrencileri.</t>
  </si>
  <si>
    <t>Yıllık Potansiyel Yaralanıcı Sayısı</t>
  </si>
  <si>
    <t>Ekonomik Ömrü (Yıl)</t>
  </si>
  <si>
    <t>10 Yıl</t>
  </si>
  <si>
    <r>
      <t>NOT:</t>
    </r>
    <r>
      <rPr>
        <b/>
        <sz val="10"/>
        <color indexed="12"/>
        <rFont val="Arial Tur"/>
        <family val="0"/>
      </rPr>
      <t xml:space="preserve"> Bu tablo her yatırım proje numarası olan projeler için ayrı ayrı doldurulacaktır.</t>
    </r>
  </si>
  <si>
    <t>TAVAN TEKLİF</t>
  </si>
  <si>
    <t>2018 Yılı Proje Teklif Tutarı (TL.)</t>
  </si>
  <si>
    <t>2016 YILI YATIRIM PROGRAMINA TEKLİF EDİLECEK PROJE BİLGİLERİ</t>
  </si>
  <si>
    <r>
      <t xml:space="preserve">TABLO-1: 2016 - 2018 DÖNEMİ YATIRIM TEKLİFLERİ ÖZET TABLOSU </t>
    </r>
    <r>
      <rPr>
        <b/>
        <sz val="14"/>
        <color indexed="10"/>
        <rFont val="Arial Tur"/>
        <family val="0"/>
      </rPr>
      <t>(TAVAN TEKLİFİ)</t>
    </r>
  </si>
  <si>
    <t>2016 Yılı Fiyatlarıyla, Bin TL.</t>
  </si>
  <si>
    <t>2015 SONUNA KADAR TAHMİNİ KÜMÜLATİF HARCAMA</t>
  </si>
  <si>
    <t>2016 YILI YATIRIM TEKLİFİ</t>
  </si>
  <si>
    <t>2018 YILI YATIRIM TEKLİFİ (Toplam)</t>
  </si>
  <si>
    <t xml:space="preserve">Muhtelif İşler Projesi </t>
  </si>
  <si>
    <t>2018 YATIRIM TEKLİFİ</t>
  </si>
  <si>
    <t>4734 sayılı Kamu İhale Kanunu kapsamında sari ihalesi yapılan projeler ve 2016-2018 döneminde bu projeler için taahhüt edilen ödemeler dipnot ile belirtilecektir.</t>
  </si>
  <si>
    <t>2018 YATIRIM TEKLİFİNİN</t>
  </si>
  <si>
    <t>2016 YATIRIM TEKLİFLERİNİN İLAVE ÖDENEK İHTİYAÇ TABLOSU</t>
  </si>
  <si>
    <t>2018</t>
  </si>
  <si>
    <t>Öz Gelir(sks)</t>
  </si>
  <si>
    <t>Tablo- 4:   2016 YILI YATIRIM PROJELERİNİN STRATEJİK PLAN VE PERFORMANS PROGRAMI İLE İLİŞKİSİ</t>
  </si>
  <si>
    <t>(1) 2016 yılı yatırım projelerinin stratejik plan ve 2016 yılı performans programında yer alan ilgili amaç, hedef ve performans hedefi numaraları/kodları gösterilecektir.</t>
  </si>
  <si>
    <t>TABLO-5: 2014 VE 2015 YILLARI YATIRIM ÖDENEK VE HARCAMALARI</t>
  </si>
  <si>
    <t>2015 YILI REVİZE ÖDENEĞİ</t>
  </si>
  <si>
    <t>2015 YILI PROGRAM ÖDENEĞİ</t>
  </si>
  <si>
    <t>Mak. Teçh. + Bkm. Onr. + Bil. Don. Yaz. Alty.</t>
  </si>
  <si>
    <t>Mühtelif İşler Projesi</t>
  </si>
  <si>
    <t>Makine Teçhizat Alımları</t>
  </si>
  <si>
    <t>Bilgi Teknolojileri Alımları</t>
  </si>
  <si>
    <t>Muhtelif İşler Projesi</t>
  </si>
  <si>
    <t>SKS</t>
  </si>
  <si>
    <t>SAĞLIK KÜLTÜR VE SPOR DAİRESİ BAŞKANLIĞI</t>
  </si>
  <si>
    <t>38.10.09.07</t>
  </si>
  <si>
    <t>Beslenme</t>
  </si>
  <si>
    <t>06.1.1.05</t>
  </si>
  <si>
    <t>Sosyal Tesis Mefruşatı Alımları</t>
  </si>
  <si>
    <t>Diğer Makine Teçhizat Alımları</t>
  </si>
  <si>
    <t>Barınma</t>
  </si>
  <si>
    <t>Diğer Makine Teçhizat alımları</t>
  </si>
  <si>
    <t>Kült. Spor</t>
  </si>
  <si>
    <t>Diğer (SKS ) DESTEK ÜNİV.YAT</t>
  </si>
  <si>
    <t>Büro Makinaları Alımları</t>
  </si>
  <si>
    <t>Bilgisayar Alımları</t>
  </si>
  <si>
    <t>Labaratuar Cihazı Alımları</t>
  </si>
  <si>
    <t>İşyeri Mak.Teç. Alm.</t>
  </si>
  <si>
    <r>
      <t xml:space="preserve">1997H031070 DERSLİK VE MERKEZİ BİRİMLER </t>
    </r>
    <r>
      <rPr>
        <b/>
        <sz val="10"/>
        <color indexed="10"/>
        <rFont val="Arial Tur"/>
        <family val="0"/>
      </rPr>
      <t>(D.Paşa Kamp. Eğitim ve Hizm.Bin.)</t>
    </r>
  </si>
  <si>
    <t>06.5</t>
  </si>
  <si>
    <t>GAYRİMENKUL SERMAYE ÜRETİM GİDERLERİ</t>
  </si>
  <si>
    <t>06.5.7.01</t>
  </si>
  <si>
    <t>Hizmet Binası</t>
  </si>
  <si>
    <r>
      <t xml:space="preserve">2008H035090 BÜYÜK ONARIM </t>
    </r>
    <r>
      <rPr>
        <b/>
        <sz val="10"/>
        <color indexed="10"/>
        <rFont val="Arial Tur"/>
        <family val="0"/>
      </rPr>
      <t>( * )</t>
    </r>
  </si>
  <si>
    <t>06.7</t>
  </si>
  <si>
    <t>GAYRİMENKUL BÜYÜK ONARIM GİDERLERİ</t>
  </si>
  <si>
    <t>06.7.7.90</t>
  </si>
  <si>
    <t>Diğerleri</t>
  </si>
  <si>
    <t>sks</t>
  </si>
  <si>
    <r>
      <t xml:space="preserve">MUHTELİF İŞLER </t>
    </r>
    <r>
      <rPr>
        <b/>
        <sz val="11"/>
        <color indexed="10"/>
        <rFont val="Arial Tur"/>
        <family val="0"/>
      </rPr>
      <t>(Makine ve Teç.Alımı-Bilgi Teknolojileri Alımı-</t>
    </r>
  </si>
  <si>
    <t>YILSONU KESİN HARCMA</t>
  </si>
  <si>
    <t>2016-2016</t>
  </si>
  <si>
    <t>Muhtelif İşler Projesi ( Makine Teçhizat Alımı   Bilgisyar ve Program Alımı )</t>
  </si>
  <si>
    <t>maslak</t>
  </si>
  <si>
    <t>Maslak</t>
  </si>
  <si>
    <t xml:space="preserve">Muhtelif İşler Projesi kapsamında Üniversitemizin Fakülte, Enstitü, Yüksekokulları ile İdari Birimlerinin ihtiyacı olan; ses ve ışık sistemi, güvenlik kamerası sistemleri, büro, misafir, makam ve konferans salonu koltukları, yazı tahtası, akıllı tahta, öğrenci sırası, sandalye, perde, arşiv dolabı, Atatürk Resmi, fotokopi, yazıcı, scanner, faks, telefon makine ve santralleri, evrak imha makinesi, projeksiyon cihazı, projeksiyon perdesi, muhtelif laboratuvar cihazları, salon ve duvar tipi klimalar, merkez matbaa için baskı makinaları, muhtelif  laboratuvarlarda kullanılan hammaddeler, masa, dolap, sıra gibi malzeme üretiminde kullanılmak üzere , jenaratör, yangın alarm sistemi, konteyner, tamir işleri için avadanlık malzeme, muhtelif demirbaş cihaz alımları yapılması planlanmaktadır.  Üniversitemizin Fakülte, Enstitü, Yüksekokulları ile İdari Birimlerinin ihtiyacı olan; bilgisayar, notebook, switch, server, kablosuz erişim ve sunucu sistemleri alımları, muhtelif fakülte, , evrak takip, e-imza, mobil imza yazılımlarının alınması Sağlık Kültür Daire Başkanlığı bünyesinde bulunan öğrenci yurtları, öğrenci kulupleri ve misafirhanelerin çeşitli mefruşat ve demirbaş alımlarının yapılması .Öğrenci ve personel yemekhanesine çeşitli teçhizatların alınması  Merkez ve Davutpaşa kampüslerinde buunan sağlık erkezlerimiz(Revir ) için çeşitli sağlık cıhazlarının alınması için teklif edilmiştir. 
                                                                                                                                                                                                                                                                                                                                                                                                                                                                                                                                                                                                                                                                                                                                                                                                                                                                                                                                                                                                                                                                                                                                                                                                                        </t>
  </si>
  <si>
    <t>IV. 2015 YILI PROGRAM BİLGİLERİ (2015Yılı Program Metnine www.stg.yildiz.edu.tr Adresinde Duyurularda Bulabilirsiniz)</t>
  </si>
  <si>
    <r>
      <t xml:space="preserve">Muhtelif İşler </t>
    </r>
    <r>
      <rPr>
        <b/>
        <sz val="10"/>
        <color indexed="12"/>
        <rFont val="Arial Tur"/>
        <family val="0"/>
      </rPr>
      <t>(Makine ve Teçhizat Alımı-Bilgi Teknolojileri-)</t>
    </r>
  </si>
  <si>
    <t xml:space="preserve">Makine Teçh. + Bakım Onr. + Bil. Don. + Yaz. Alty. </t>
  </si>
  <si>
    <r>
      <rPr>
        <b/>
        <sz val="10"/>
        <color indexed="10"/>
        <rFont val="Arial Tur"/>
        <family val="0"/>
      </rPr>
      <t>2.2.1.1. EĞİTİM</t>
    </r>
    <r>
      <rPr>
        <b/>
        <sz val="10"/>
        <color indexed="12"/>
        <rFont val="Arial Tur"/>
        <family val="0"/>
      </rPr>
      <t xml:space="preserve">
</t>
    </r>
    <r>
      <rPr>
        <b/>
        <sz val="10"/>
        <color indexed="14"/>
        <rFont val="Arial Tur"/>
        <family val="0"/>
      </rPr>
      <t>2.2.1.9. SOSYAL KORUMA</t>
    </r>
    <r>
      <rPr>
        <b/>
        <sz val="10"/>
        <color indexed="12"/>
        <rFont val="Arial Tur"/>
        <family val="0"/>
      </rPr>
      <t xml:space="preserve">
</t>
    </r>
    <r>
      <rPr>
        <b/>
        <sz val="10"/>
        <color indexed="17"/>
        <rFont val="Arial Tur"/>
        <family val="0"/>
      </rPr>
      <t xml:space="preserve">2.2.1.10 KÜLTÜR VE SANAT                                                             </t>
    </r>
    <r>
      <rPr>
        <b/>
        <sz val="10"/>
        <color indexed="12"/>
        <rFont val="Arial Tur"/>
        <family val="0"/>
      </rPr>
      <t>Kalkınma Planı p.145</t>
    </r>
    <r>
      <rPr>
        <b/>
        <sz val="10"/>
        <color indexed="17"/>
        <rFont val="Arial Tur"/>
        <family val="0"/>
      </rPr>
      <t xml:space="preserve"> </t>
    </r>
    <r>
      <rPr>
        <b/>
        <sz val="10"/>
        <rFont val="Arial Tur"/>
        <family val="0"/>
      </rPr>
      <t>Okul türlerinin azaltıldığı, programlar arası esnek geçişlerin olduğu, öğrencilerin ruhsal ve fiziksel gelişimleri ile becerilerini 
artırmaya yönelik sportif, sanatsal ve kültürel aktivitelerin daha fazla yer aldığı, bilgi ve iletişim teknolojilerine entegre olmuş bir müfredatın bulunduğu, sınav odaklı olmayan, bireysel farklılıkları gözeten bir dönüşüm programı uygulanacaktır. (Kalkınma Planı p.145)</t>
    </r>
    <r>
      <rPr>
        <b/>
        <sz val="10"/>
        <color indexed="17"/>
        <rFont val="Arial Tur"/>
        <family val="0"/>
      </rPr>
      <t xml:space="preserve">
</t>
    </r>
    <r>
      <rPr>
        <b/>
        <sz val="10"/>
        <color indexed="12"/>
        <rFont val="Arial Tur"/>
        <family val="0"/>
      </rPr>
      <t xml:space="preserve">Kalkınma Planı p.161 </t>
    </r>
    <r>
      <rPr>
        <b/>
        <sz val="10"/>
        <color indexed="8"/>
        <rFont val="Arial Tur"/>
        <family val="0"/>
      </rPr>
      <t xml:space="preserve">Yükseköğretim sistemi, hesap verebilirlik temelinde özerklik, performans odaklılık, ihtisaslaşma ve çeşitlilik ilkeleri çerçevesinde kalite odaklı rekabetçi bir yapıya dönüştürülecektir. (Kalkınma Planı p.161)                                                   </t>
    </r>
    <r>
      <rPr>
        <b/>
        <sz val="10"/>
        <color indexed="12"/>
        <rFont val="Arial Tur"/>
        <family val="0"/>
      </rPr>
      <t>Kalkınma Planı p.268</t>
    </r>
    <r>
      <rPr>
        <b/>
        <sz val="10"/>
        <color indexed="8"/>
        <rFont val="Arial Tur"/>
        <family val="0"/>
      </rPr>
      <t xml:space="preserve"> Gençlerin sosyal hayatta ve karar alma mekanizmalarında daha aktif rol almaları sağlanacak, hareketlilik programları özellikle dezavantajlı gençlerin katılımını artıracak biçimde genişletilip çeşitlendirilecektir. (Kalkınma Planı p.268</t>
    </r>
    <r>
      <rPr>
        <b/>
        <sz val="10"/>
        <rFont val="Arial Tur"/>
        <family val="0"/>
      </rPr>
      <t xml:space="preserve">
</t>
    </r>
    <r>
      <rPr>
        <b/>
        <sz val="10"/>
        <color indexed="12"/>
        <rFont val="Arial Tur"/>
        <family val="0"/>
      </rPr>
      <t>Kalkınma Planı p.282</t>
    </r>
    <r>
      <rPr>
        <b/>
        <sz val="10"/>
        <rFont val="Arial Tur"/>
        <family val="0"/>
      </rPr>
      <t xml:space="preserve"> Sosyal hizmet ve yardım alanında nitelikli personel eksikliği giderilecek, aile yanında bakımı destekleyen modeller geliştirilecek, kurum bakımı hizmetlerinin standart ve niteliği iyileştirilecektir. (Kalkınma Planı  p.282)
</t>
    </r>
  </si>
  <si>
    <r>
      <rPr>
        <b/>
        <sz val="11"/>
        <color indexed="12"/>
        <rFont val="Arial Tur"/>
        <family val="0"/>
      </rPr>
      <t xml:space="preserve">Tedbir 7 Politika Önceliği </t>
    </r>
    <r>
      <rPr>
        <b/>
        <sz val="11"/>
        <rFont val="Arial Tur"/>
        <family val="0"/>
      </rPr>
      <t>Okullarda öğrenciler kültür, sanat ve spor faaliyetlerine yönlendirilecek ve seçtikleri sosyal etkinlikleri yürütmek üzere eğitim materyalleriyle donatılmış çalışma alanları oluşturulacaktır. Şiddet nedenleri, iletişim yöntemleri gibi konularda bilgilendirme çalışmaları yapılacak, eğitim kurumları yönetici ve öğretmenleri şiddet ve şiddete kaynaklık eden hususlarda hizmet içi eğitimlerden geçirilecektir. Eğitim alanlarında güvenlik önlemleri artırılacaktır. Öğrencilerin ruhen ve bedenen sağlıklı gelişimi ile bunun akademik başarı üzerindeki etkisine ilişkin başta velilere olmak üzere sürekli bilgilendirme yapılacaktır</t>
    </r>
    <r>
      <rPr>
        <b/>
        <sz val="11"/>
        <color indexed="8"/>
        <rFont val="arial tur"/>
        <family val="0"/>
      </rPr>
      <t xml:space="preserve">                                                                            </t>
    </r>
    <r>
      <rPr>
        <b/>
        <sz val="11"/>
        <color indexed="12"/>
        <rFont val="Arial Tur"/>
        <family val="0"/>
      </rPr>
      <t>Tedbir 26 Politika Önceliği</t>
    </r>
    <r>
      <rPr>
        <b/>
        <sz val="11"/>
        <color indexed="8"/>
        <rFont val="arial tur"/>
        <family val="0"/>
      </rPr>
      <t xml:space="preserve">Avrupa Yükseköğretim Alanına uyum sağlama hedefi doğrultusunda yükseköğretim sisteminin planlanmasından sorumlu kurumdan bağımsız ve özerk bir kalite güvence ajansı oluşturulacaktır.                                                    </t>
    </r>
    <r>
      <rPr>
        <b/>
        <sz val="11"/>
        <color indexed="12"/>
        <rFont val="Arial Tur"/>
        <family val="0"/>
      </rPr>
      <t>Tedbir 85 Politika Önceliği</t>
    </r>
    <r>
      <rPr>
        <b/>
        <sz val="11"/>
        <color indexed="8"/>
        <rFont val="arial tur"/>
        <family val="0"/>
      </rPr>
      <t xml:space="preserve"> Gençlerin kişisel ve sosyal gelişimine katkı sağlamak amacıyla düzenlenen eğitim faaliyetlerinin, rehberlik hizmetlerinin ve gençlik alanında yapılan inceleme ve araştırmaların sayısı ve kalitesi artırılacaktır                                                                              </t>
    </r>
    <r>
      <rPr>
        <b/>
        <sz val="11"/>
        <color indexed="12"/>
        <rFont val="Arial Tur"/>
        <family val="0"/>
      </rPr>
      <t>Tedbir 101 Politika Önceliğ</t>
    </r>
    <r>
      <rPr>
        <b/>
        <sz val="11"/>
        <rFont val="Arial Tur"/>
        <family val="0"/>
      </rPr>
      <t xml:space="preserve">Fiziki çevre şartlarının engellilere uygun hale getirilmesi hususundaki kanuni sürenin 2015 yılında sona erecek olması nedeniyle bu konudaki çalışmalara hız verilmesi ve oluşturulan Erişilebilirlik Eylem Planı kapsamındaki eylemlerin bir an önce hayata geçirilmesi gerekmektedir                                                   </t>
    </r>
    <r>
      <rPr>
        <b/>
        <sz val="11"/>
        <rFont val="Arial Tur"/>
        <family val="0"/>
      </rPr>
      <t>r</t>
    </r>
  </si>
  <si>
    <r>
      <rPr>
        <b/>
        <sz val="11"/>
        <color indexed="12"/>
        <rFont val="Arial Tur"/>
        <family val="0"/>
      </rPr>
      <t xml:space="preserve">Tedbir 12 </t>
    </r>
    <r>
      <rPr>
        <b/>
        <sz val="11"/>
        <rFont val="Arial Tur"/>
        <family val="0"/>
      </rPr>
      <t>Teknolojinin eğitime entegrasyonu konusunda nitel ve nicel göstergeler geliştirilerek etki değerlendirmesi yapılacaktır</t>
    </r>
    <r>
      <rPr>
        <b/>
        <sz val="11"/>
        <color indexed="10"/>
        <rFont val="Arial Tur"/>
        <family val="0"/>
      </rPr>
      <t xml:space="preserve">
</t>
    </r>
    <r>
      <rPr>
        <b/>
        <sz val="11"/>
        <color indexed="12"/>
        <rFont val="Arial Tur"/>
        <family val="0"/>
      </rPr>
      <t>Tedbir 26</t>
    </r>
    <r>
      <rPr>
        <b/>
        <sz val="11"/>
        <color indexed="10"/>
        <rFont val="Arial Tur"/>
        <family val="0"/>
      </rPr>
      <t xml:space="preserve">  </t>
    </r>
    <r>
      <rPr>
        <b/>
        <sz val="11"/>
        <rFont val="Arial Tur"/>
        <family val="0"/>
      </rPr>
      <t xml:space="preserve">Yükseköğretimde bağımsız ve özerk bir kalite güvence sistemi oluşturulacaktır.
</t>
    </r>
    <r>
      <rPr>
        <b/>
        <sz val="11"/>
        <color indexed="12"/>
        <rFont val="Arial Tur"/>
        <family val="0"/>
      </rPr>
      <t xml:space="preserve">Tedbir 94 </t>
    </r>
    <r>
      <rPr>
        <b/>
        <sz val="11"/>
        <rFont val="Arial Tur"/>
        <family val="0"/>
      </rPr>
      <t xml:space="preserve"> Engellilerin ekonomik ve sosyal hayata katılımlarının artırılması için sosyal ve fiziki çevre şartlarının iyileştirilmesine yönelik çalışmalar hızlandırılacaktır.
</t>
    </r>
    <r>
      <rPr>
        <b/>
        <sz val="11"/>
        <color indexed="12"/>
        <rFont val="Arial Tur"/>
        <family val="0"/>
      </rPr>
      <t xml:space="preserve">Tedbir 97 </t>
    </r>
    <r>
      <rPr>
        <b/>
        <sz val="11"/>
        <rFont val="Arial Tur"/>
        <family val="0"/>
      </rPr>
      <t>Yurt içi ve yurt dışında kültürel mirasımızı korumaya yönelik restorasyon faaliyetlerinin sayısı artırılacaktır</t>
    </r>
  </si>
  <si>
    <t>2016 SONUNA KADAR TAHMİNİ KÜMÜLATİF HARCAMA</t>
  </si>
  <si>
    <t>2019 YATIRIM TEKLİFİ</t>
  </si>
  <si>
    <t>2019 YATIRIM TEKLİFİNİN</t>
  </si>
  <si>
    <r>
      <t xml:space="preserve">TABLO-2: YATIRIM PROJELERİ LİSTESİ (2017 - 2019) </t>
    </r>
    <r>
      <rPr>
        <b/>
        <sz val="14"/>
        <color indexed="10"/>
        <rFont val="Arial Tur"/>
        <family val="0"/>
      </rPr>
      <t>(TAVAN TEKLİFİ)</t>
    </r>
  </si>
  <si>
    <t>2016 SONUNA KADAR TAHMİNİ KÜMÜLATİF  HARCAMA</t>
  </si>
  <si>
    <t>2017, Yılı Fiyatlarıyla, Bin TL.</t>
  </si>
  <si>
    <t>GENEL TOPLAM (2017-2019)</t>
  </si>
  <si>
    <t>2017 YILI YATIRIM PROGRAMINA TEKLİF EDİLECEK PROJE BİLGİLERİ</t>
  </si>
  <si>
    <r>
      <t xml:space="preserve">2017 YATIRIM TEKLİFLERİ TABLOSU </t>
    </r>
    <r>
      <rPr>
        <b/>
        <sz val="14"/>
        <color indexed="10"/>
        <rFont val="Arial Tur"/>
        <family val="0"/>
      </rPr>
      <t>(KURUM TEKLİFİ)</t>
    </r>
  </si>
  <si>
    <t>1.319.000</t>
  </si>
  <si>
    <t>NOT: Tavan Rakamı Dağılımının  yapılması</t>
  </si>
  <si>
    <t>1.319000</t>
  </si>
  <si>
    <t>1.398.000</t>
  </si>
  <si>
    <t>Tavan rakamlarının  Dağılımlarının yapılması</t>
  </si>
  <si>
    <t>2019</t>
  </si>
  <si>
    <t>TAVAN TEKLFİ</t>
  </si>
  <si>
    <t>GENEL TOPLaM (2017  + 2019)</t>
  </si>
  <si>
    <t>GENEL TOPLAM (2017 + 2019)</t>
  </si>
  <si>
    <t>2016 YILI PROGRAM ÖDENEĞİ</t>
  </si>
  <si>
    <t>2016 YILI REVİZE ÖDENEĞİ</t>
  </si>
  <si>
    <t>2016 YIL SONU HARCAMA TAHMİNİ</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</si>
</sst>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_-* #,##0\ _T_L_-;\-* #,##0\ _T_L_-;_-* &quot;-&quot;??\ _T_L_-;_-@_-"/>
    <numFmt numFmtId="183" formatCode="\(#,##0\)"/>
    <numFmt numFmtId="184" formatCode="\%0.0"/>
    <numFmt numFmtId="185" formatCode="0.0000000000"/>
    <numFmt numFmtId="186" formatCode="0.000000000"/>
    <numFmt numFmtId="187" formatCode="###\ 000"/>
    <numFmt numFmtId="188" formatCode="#,##0.000"/>
    <numFmt numFmtId="189" formatCode="0.0000000\ \ "/>
    <numFmt numFmtId="190" formatCode="###\ ###\ \ "/>
    <numFmt numFmtId="191" formatCode="###\ ###\ ###\ "/>
    <numFmt numFmtId="192" formatCode="###\ ###\ ###\ \ "/>
    <numFmt numFmtId="193" formatCode="&quot;Evet&quot;;&quot;Evet&quot;;&quot;Hayır&quot;"/>
    <numFmt numFmtId="194" formatCode="&quot;Doğru&quot;;&quot;Doğru&quot;;&quot;Yanlış&quot;"/>
    <numFmt numFmtId="195" formatCode="&quot;Açık&quot;;&quot;Açık&quot;;&quot;Kapalı&quot;"/>
    <numFmt numFmtId="196" formatCode="###\ ###\ \ \ \ \ \ "/>
    <numFmt numFmtId="197" formatCode="###\ ###"/>
    <numFmt numFmtId="198" formatCode="0.0"/>
    <numFmt numFmtId="199" formatCode="###\ ###\ \ \ "/>
    <numFmt numFmtId="200" formatCode="[$-41F]dd\ mmmm\ yyyy\ dddd"/>
    <numFmt numFmtId="201" formatCode="#,##0.00\ &quot;TL&quot;"/>
    <numFmt numFmtId="202" formatCode="00.00"/>
    <numFmt numFmtId="203" formatCode="#,##0.0000"/>
    <numFmt numFmtId="204" formatCode="#,##0.0"/>
    <numFmt numFmtId="205" formatCode="[$¥€-2]\ #,##0.00_);[Red]\([$€-2]\ #,##0.00\)"/>
  </numFmts>
  <fonts count="108">
    <font>
      <sz val="10"/>
      <name val="Arial"/>
      <family val="0"/>
    </font>
    <font>
      <b/>
      <sz val="9"/>
      <name val="Arial"/>
      <family val="2"/>
    </font>
    <font>
      <b/>
      <sz val="10"/>
      <name val="Arial"/>
      <family val="2"/>
    </font>
    <font>
      <b/>
      <sz val="12"/>
      <name val="Arial Tur"/>
      <family val="0"/>
    </font>
    <font>
      <sz val="8"/>
      <name val="Arial"/>
      <family val="2"/>
    </font>
    <font>
      <b/>
      <sz val="11"/>
      <name val="Arial"/>
      <family val="2"/>
    </font>
    <font>
      <u val="single"/>
      <sz val="10"/>
      <color indexed="12"/>
      <name val="Arial"/>
      <family val="2"/>
    </font>
    <font>
      <u val="single"/>
      <sz val="10"/>
      <color indexed="36"/>
      <name val="Arial"/>
      <family val="2"/>
    </font>
    <font>
      <b/>
      <sz val="14"/>
      <name val="Arial Tur"/>
      <family val="0"/>
    </font>
    <font>
      <sz val="12"/>
      <name val="Arial Tur"/>
      <family val="0"/>
    </font>
    <font>
      <b/>
      <sz val="11"/>
      <name val="Arial Tur"/>
      <family val="0"/>
    </font>
    <font>
      <sz val="11"/>
      <name val="Arial"/>
      <family val="2"/>
    </font>
    <font>
      <b/>
      <sz val="10"/>
      <name val="Arial Tur"/>
      <family val="2"/>
    </font>
    <font>
      <b/>
      <sz val="10"/>
      <color indexed="10"/>
      <name val="Arial"/>
      <family val="2"/>
    </font>
    <font>
      <b/>
      <sz val="14"/>
      <name val="Arial"/>
      <family val="2"/>
    </font>
    <font>
      <sz val="11"/>
      <name val="Arial Tur"/>
      <family val="0"/>
    </font>
    <font>
      <b/>
      <sz val="11"/>
      <color indexed="12"/>
      <name val="Arial Tur"/>
      <family val="0"/>
    </font>
    <font>
      <b/>
      <sz val="10"/>
      <color indexed="12"/>
      <name val="Arial Tur"/>
      <family val="0"/>
    </font>
    <font>
      <sz val="10"/>
      <name val="Arial Tur"/>
      <family val="0"/>
    </font>
    <font>
      <b/>
      <sz val="11"/>
      <color indexed="14"/>
      <name val="Arial Tur"/>
      <family val="0"/>
    </font>
    <font>
      <b/>
      <sz val="10"/>
      <color indexed="10"/>
      <name val="Arial Tur"/>
      <family val="0"/>
    </font>
    <font>
      <sz val="10"/>
      <color indexed="10"/>
      <name val="Arial Tur"/>
      <family val="0"/>
    </font>
    <font>
      <b/>
      <sz val="14"/>
      <color indexed="10"/>
      <name val="Arial Tur"/>
      <family val="0"/>
    </font>
    <font>
      <sz val="14"/>
      <name val="Arial Tur"/>
      <family val="0"/>
    </font>
    <font>
      <b/>
      <sz val="10"/>
      <color indexed="14"/>
      <name val="Arial Tur"/>
      <family val="0"/>
    </font>
    <font>
      <b/>
      <sz val="11"/>
      <color indexed="10"/>
      <name val="Arial Tur"/>
      <family val="0"/>
    </font>
    <font>
      <sz val="14"/>
      <name val="Arial"/>
      <family val="2"/>
    </font>
    <font>
      <b/>
      <vertAlign val="superscript"/>
      <sz val="10"/>
      <name val="Arial"/>
      <family val="2"/>
    </font>
    <font>
      <b/>
      <sz val="7"/>
      <name val="Arial"/>
      <family val="2"/>
    </font>
    <font>
      <b/>
      <sz val="12"/>
      <color indexed="10"/>
      <name val="Arial Tur"/>
      <family val="0"/>
    </font>
    <font>
      <b/>
      <sz val="14"/>
      <name val="Verdana"/>
      <family val="2"/>
    </font>
    <font>
      <sz val="10"/>
      <name val="Verdana"/>
      <family val="2"/>
    </font>
    <font>
      <b/>
      <sz val="12"/>
      <name val="Verdana"/>
      <family val="2"/>
    </font>
    <font>
      <b/>
      <sz val="10"/>
      <color indexed="12"/>
      <name val="Verdana"/>
      <family val="2"/>
    </font>
    <font>
      <b/>
      <sz val="10"/>
      <name val="Verdana"/>
      <family val="2"/>
    </font>
    <font>
      <b/>
      <sz val="10"/>
      <color indexed="10"/>
      <name val="Verdana"/>
      <family val="2"/>
    </font>
    <font>
      <sz val="10"/>
      <color indexed="10"/>
      <name val="Verdana"/>
      <family val="2"/>
    </font>
    <font>
      <b/>
      <sz val="16"/>
      <color indexed="12"/>
      <name val="Verdana"/>
      <family val="2"/>
    </font>
    <font>
      <b/>
      <sz val="7"/>
      <name val="Times New Roman"/>
      <family val="1"/>
    </font>
    <font>
      <sz val="7"/>
      <name val="Times New Roman"/>
      <family val="1"/>
    </font>
    <font>
      <sz val="10"/>
      <color indexed="12"/>
      <name val="Arial"/>
      <family val="2"/>
    </font>
    <font>
      <sz val="10"/>
      <color indexed="14"/>
      <name val="Arial"/>
      <family val="2"/>
    </font>
    <font>
      <sz val="12"/>
      <name val="Times New Roman"/>
      <family val="1"/>
    </font>
    <font>
      <sz val="12"/>
      <name val="Arial"/>
      <family val="2"/>
    </font>
    <font>
      <sz val="11"/>
      <name val="Times New Roman"/>
      <family val="1"/>
    </font>
    <font>
      <sz val="12"/>
      <color indexed="10"/>
      <name val="Arial Tur"/>
      <family val="0"/>
    </font>
    <font>
      <b/>
      <sz val="12"/>
      <color indexed="12"/>
      <name val="Arial Tur"/>
      <family val="0"/>
    </font>
    <font>
      <sz val="12"/>
      <color indexed="10"/>
      <name val="Arial"/>
      <family val="2"/>
    </font>
    <font>
      <b/>
      <u val="single"/>
      <sz val="10"/>
      <color indexed="12"/>
      <name val="Arial"/>
      <family val="2"/>
    </font>
    <font>
      <b/>
      <sz val="10"/>
      <color indexed="8"/>
      <name val="Arial Tur"/>
      <family val="0"/>
    </font>
    <font>
      <b/>
      <sz val="11"/>
      <color indexed="8"/>
      <name val="arial tur"/>
      <family val="0"/>
    </font>
    <font>
      <b/>
      <sz val="10"/>
      <color indexed="17"/>
      <name val="Arial Tur"/>
      <family val="0"/>
    </font>
    <font>
      <b/>
      <sz val="10"/>
      <name val="Times New Roman"/>
      <family val="1"/>
    </font>
    <font>
      <b/>
      <sz val="10"/>
      <color indexed="10"/>
      <name val="Times New Roman"/>
      <family val="1"/>
    </font>
    <font>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14"/>
      <name val="Arial"/>
      <family val="2"/>
    </font>
    <font>
      <b/>
      <sz val="14"/>
      <color indexed="10"/>
      <name val="Times New Roman"/>
      <family val="1"/>
    </font>
    <font>
      <sz val="11"/>
      <name val="Calibri"/>
      <family val="2"/>
    </font>
    <font>
      <b/>
      <sz val="10"/>
      <color indexed="14"/>
      <name val="Arial"/>
      <family val="2"/>
    </font>
    <font>
      <b/>
      <sz val="12"/>
      <color indexed="10"/>
      <name val="Arial"/>
      <family val="2"/>
    </font>
    <font>
      <sz val="12"/>
      <color indexed="10"/>
      <name val="Verdana"/>
      <family val="2"/>
    </font>
    <font>
      <b/>
      <sz val="12"/>
      <color indexed="10"/>
      <name val="Verdana"/>
      <family val="2"/>
    </font>
    <font>
      <b/>
      <sz val="8"/>
      <color indexed="8"/>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rgb="FFFF00FF"/>
      <name val="Arial"/>
      <family val="2"/>
    </font>
    <font>
      <b/>
      <sz val="11"/>
      <color rgb="FF000000"/>
      <name val="arial tur"/>
      <family val="0"/>
    </font>
    <font>
      <b/>
      <sz val="12"/>
      <color rgb="FFFF0000"/>
      <name val="Arial Tur"/>
      <family val="0"/>
    </font>
    <font>
      <b/>
      <sz val="14"/>
      <color rgb="FFFF0000"/>
      <name val="Times New Roman"/>
      <family val="1"/>
    </font>
    <font>
      <sz val="10"/>
      <color rgb="FFFF0000"/>
      <name val="Arial Tur"/>
      <family val="0"/>
    </font>
    <font>
      <b/>
      <sz val="10"/>
      <color rgb="FFFF0000"/>
      <name val="Arial Tur"/>
      <family val="0"/>
    </font>
    <font>
      <b/>
      <sz val="14"/>
      <color rgb="FFFF0000"/>
      <name val="Arial Tur"/>
      <family val="0"/>
    </font>
    <font>
      <sz val="12"/>
      <color rgb="FFFF0000"/>
      <name val="Verdana"/>
      <family val="2"/>
    </font>
    <font>
      <b/>
      <sz val="12"/>
      <color rgb="FFFF0000"/>
      <name val="Verdana"/>
      <family val="2"/>
    </font>
    <font>
      <b/>
      <sz val="10"/>
      <color rgb="FFFF00FF"/>
      <name val="Arial"/>
      <family val="2"/>
    </font>
    <font>
      <b/>
      <sz val="12"/>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42"/>
        <bgColor indexed="64"/>
      </patternFill>
    </fill>
    <fill>
      <patternFill patternType="solid">
        <fgColor rgb="FF00FFFF"/>
        <bgColor indexed="64"/>
      </patternFill>
    </fill>
    <fill>
      <patternFill patternType="solid">
        <fgColor rgb="FFFFFF00"/>
        <bgColor indexed="64"/>
      </patternFill>
    </fill>
    <fill>
      <patternFill patternType="solid">
        <fgColor rgb="FFCCFFFF"/>
        <bgColor indexed="64"/>
      </patternFill>
    </fill>
    <fill>
      <patternFill patternType="solid">
        <fgColor theme="3" tint="0.5999900102615356"/>
        <bgColor indexed="64"/>
      </patternFill>
    </fill>
    <fill>
      <patternFill patternType="solid">
        <fgColor indexed="51"/>
        <bgColor indexed="64"/>
      </patternFill>
    </fill>
  </fills>
  <borders count="7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color indexed="63"/>
      </right>
      <top style="medium"/>
      <bottom style="medium"/>
    </border>
    <border>
      <left style="medium"/>
      <right>
        <color indexed="63"/>
      </right>
      <top style="medium"/>
      <bottom style="thin"/>
    </border>
    <border>
      <left style="thin"/>
      <right style="thin"/>
      <top>
        <color indexed="63"/>
      </top>
      <bottom style="thin"/>
    </border>
    <border>
      <left>
        <color indexed="63"/>
      </left>
      <right>
        <color indexed="63"/>
      </right>
      <top style="medium"/>
      <bottom style="medium"/>
    </border>
    <border>
      <left style="thin"/>
      <right>
        <color indexed="63"/>
      </right>
      <top style="medium"/>
      <bottom style="medium"/>
    </border>
    <border>
      <left style="thin"/>
      <right>
        <color indexed="63"/>
      </right>
      <top style="thin"/>
      <bottom style="thin"/>
    </border>
    <border>
      <left>
        <color indexed="63"/>
      </left>
      <right style="medium"/>
      <top style="thin"/>
      <bottom style="medium"/>
    </border>
    <border>
      <left style="medium"/>
      <right>
        <color indexed="63"/>
      </right>
      <top>
        <color indexed="63"/>
      </top>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color indexed="63"/>
      </top>
      <bottom style="thin"/>
    </border>
    <border>
      <left style="medium"/>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style="medium"/>
    </border>
    <border>
      <left style="medium"/>
      <right>
        <color indexed="63"/>
      </right>
      <top style="thin"/>
      <bottom style="medium"/>
    </border>
    <border>
      <left>
        <color indexed="63"/>
      </left>
      <right>
        <color indexed="63"/>
      </right>
      <top style="thin"/>
      <bottom style="thin"/>
    </border>
    <border>
      <left style="medium"/>
      <right style="thin"/>
      <top style="thin"/>
      <bottom style="medium"/>
    </border>
    <border>
      <left style="thin"/>
      <right style="medium"/>
      <top style="thin"/>
      <bottom style="medium"/>
    </border>
    <border>
      <left style="thin"/>
      <right style="medium"/>
      <top style="medium"/>
      <bottom>
        <color indexed="63"/>
      </botto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1" applyNumberFormat="0" applyFill="0" applyAlignment="0" applyProtection="0"/>
    <xf numFmtId="0" fontId="85" fillId="0" borderId="2" applyNumberFormat="0" applyFill="0" applyAlignment="0" applyProtection="0"/>
    <xf numFmtId="0" fontId="86" fillId="0" borderId="3" applyNumberFormat="0" applyFill="0" applyAlignment="0" applyProtection="0"/>
    <xf numFmtId="0" fontId="87" fillId="0" borderId="4" applyNumberFormat="0" applyFill="0" applyAlignment="0" applyProtection="0"/>
    <xf numFmtId="0" fontId="87" fillId="0" borderId="0" applyNumberFormat="0" applyFill="0" applyBorder="0" applyAlignment="0" applyProtection="0"/>
    <xf numFmtId="169" fontId="0" fillId="0" borderId="0" applyFont="0" applyFill="0" applyBorder="0" applyAlignment="0" applyProtection="0"/>
    <xf numFmtId="0" fontId="88" fillId="20" borderId="5" applyNumberFormat="0" applyAlignment="0" applyProtection="0"/>
    <xf numFmtId="0" fontId="89" fillId="21" borderId="6" applyNumberFormat="0" applyAlignment="0" applyProtection="0"/>
    <xf numFmtId="0" fontId="90" fillId="20" borderId="6" applyNumberFormat="0" applyAlignment="0" applyProtection="0"/>
    <xf numFmtId="0" fontId="91" fillId="22" borderId="7" applyNumberFormat="0" applyAlignment="0" applyProtection="0"/>
    <xf numFmtId="0" fontId="92" fillId="23"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93" fillId="24" borderId="0" applyNumberFormat="0" applyBorder="0" applyAlignment="0" applyProtection="0"/>
    <xf numFmtId="0" fontId="0" fillId="0" borderId="0">
      <alignment/>
      <protection/>
    </xf>
    <xf numFmtId="0" fontId="0" fillId="25" borderId="8" applyNumberFormat="0" applyFont="0" applyAlignment="0" applyProtection="0"/>
    <xf numFmtId="0" fontId="9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71" fontId="0" fillId="0" borderId="0" applyFont="0" applyFill="0" applyBorder="0" applyAlignment="0" applyProtection="0"/>
    <xf numFmtId="0" fontId="81" fillId="27"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81" fillId="32" borderId="0" applyNumberFormat="0" applyBorder="0" applyAlignment="0" applyProtection="0"/>
    <xf numFmtId="9" fontId="0" fillId="0" borderId="0" applyFont="0" applyFill="0" applyBorder="0" applyAlignment="0" applyProtection="0"/>
  </cellStyleXfs>
  <cellXfs count="726">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xf>
    <xf numFmtId="0" fontId="12" fillId="0" borderId="0" xfId="0" applyFont="1" applyAlignment="1">
      <alignment vertical="center"/>
    </xf>
    <xf numFmtId="49" fontId="12" fillId="33" borderId="10" xfId="0" applyNumberFormat="1" applyFont="1" applyFill="1" applyBorder="1" applyAlignment="1">
      <alignment horizontal="center" vertical="center" wrapText="1"/>
    </xf>
    <xf numFmtId="0" fontId="0" fillId="0" borderId="0" xfId="0" applyFont="1" applyAlignment="1">
      <alignment/>
    </xf>
    <xf numFmtId="3" fontId="12" fillId="33" borderId="11" xfId="0" applyNumberFormat="1" applyFont="1" applyFill="1" applyBorder="1" applyAlignment="1">
      <alignment horizontal="center" vertical="center" wrapText="1"/>
    </xf>
    <xf numFmtId="3" fontId="19" fillId="34" borderId="11" xfId="0" applyNumberFormat="1" applyFont="1" applyFill="1" applyBorder="1" applyAlignment="1">
      <alignment/>
    </xf>
    <xf numFmtId="0" fontId="12" fillId="35" borderId="12" xfId="0" applyFont="1" applyFill="1" applyBorder="1" applyAlignment="1">
      <alignment horizontal="center"/>
    </xf>
    <xf numFmtId="49" fontId="12" fillId="35" borderId="12" xfId="0" applyNumberFormat="1" applyFont="1" applyFill="1" applyBorder="1" applyAlignment="1">
      <alignment horizontal="center"/>
    </xf>
    <xf numFmtId="3" fontId="12" fillId="35" borderId="10" xfId="0" applyNumberFormat="1" applyFont="1" applyFill="1" applyBorder="1" applyAlignment="1">
      <alignment/>
    </xf>
    <xf numFmtId="3" fontId="12" fillId="35" borderId="13" xfId="0" applyNumberFormat="1" applyFont="1" applyFill="1" applyBorder="1" applyAlignment="1">
      <alignment/>
    </xf>
    <xf numFmtId="0" fontId="12" fillId="35" borderId="10" xfId="0" applyFont="1" applyFill="1" applyBorder="1" applyAlignment="1">
      <alignment horizontal="center"/>
    </xf>
    <xf numFmtId="49" fontId="12" fillId="35" borderId="10" xfId="0" applyNumberFormat="1" applyFont="1" applyFill="1" applyBorder="1" applyAlignment="1">
      <alignment horizontal="center"/>
    </xf>
    <xf numFmtId="0" fontId="12" fillId="35" borderId="13" xfId="0" applyFont="1" applyFill="1" applyBorder="1" applyAlignment="1">
      <alignment horizontal="left"/>
    </xf>
    <xf numFmtId="0" fontId="18" fillId="0" borderId="14" xfId="0" applyFont="1" applyBorder="1" applyAlignment="1">
      <alignment/>
    </xf>
    <xf numFmtId="0" fontId="18" fillId="0" borderId="0" xfId="0" applyFont="1" applyBorder="1" applyAlignment="1">
      <alignment/>
    </xf>
    <xf numFmtId="3" fontId="18" fillId="0" borderId="0" xfId="0" applyNumberFormat="1" applyFont="1" applyBorder="1" applyAlignment="1">
      <alignment/>
    </xf>
    <xf numFmtId="3" fontId="18" fillId="0" borderId="15" xfId="0" applyNumberFormat="1" applyFont="1" applyBorder="1" applyAlignment="1">
      <alignment/>
    </xf>
    <xf numFmtId="0" fontId="18" fillId="0" borderId="12" xfId="0" applyFont="1" applyBorder="1" applyAlignment="1">
      <alignment/>
    </xf>
    <xf numFmtId="0" fontId="18" fillId="0" borderId="16" xfId="0" applyFont="1" applyBorder="1" applyAlignment="1">
      <alignment/>
    </xf>
    <xf numFmtId="0" fontId="18" fillId="0" borderId="17" xfId="0" applyFont="1" applyBorder="1" applyAlignment="1">
      <alignment/>
    </xf>
    <xf numFmtId="0" fontId="18" fillId="0" borderId="18" xfId="0" applyFont="1" applyBorder="1" applyAlignment="1">
      <alignment/>
    </xf>
    <xf numFmtId="3" fontId="19" fillId="34" borderId="10" xfId="0" applyNumberFormat="1" applyFont="1" applyFill="1" applyBorder="1" applyAlignment="1">
      <alignment/>
    </xf>
    <xf numFmtId="3" fontId="5" fillId="0" borderId="10" xfId="0" applyNumberFormat="1" applyFont="1" applyBorder="1" applyAlignment="1">
      <alignment/>
    </xf>
    <xf numFmtId="0" fontId="12" fillId="0" borderId="0" xfId="0" applyFont="1" applyBorder="1" applyAlignment="1">
      <alignment vertical="center"/>
    </xf>
    <xf numFmtId="0" fontId="20" fillId="0" borderId="0" xfId="0" applyFont="1" applyFill="1" applyBorder="1" applyAlignment="1">
      <alignment vertical="center"/>
    </xf>
    <xf numFmtId="0" fontId="12" fillId="0" borderId="0" xfId="0" applyFont="1" applyBorder="1" applyAlignment="1">
      <alignment horizontal="center" vertical="center"/>
    </xf>
    <xf numFmtId="0" fontId="18" fillId="0" borderId="0" xfId="0" applyFont="1" applyBorder="1" applyAlignment="1">
      <alignment horizontal="center" vertical="center"/>
    </xf>
    <xf numFmtId="3" fontId="18" fillId="0" borderId="0" xfId="56" applyNumberFormat="1" applyFont="1" applyBorder="1" applyAlignment="1">
      <alignment horizontal="right" vertical="center"/>
    </xf>
    <xf numFmtId="0" fontId="18" fillId="0" borderId="0" xfId="0" applyFont="1" applyAlignment="1">
      <alignment vertical="center"/>
    </xf>
    <xf numFmtId="0" fontId="18" fillId="0" borderId="12" xfId="0" applyFont="1" applyBorder="1" applyAlignment="1">
      <alignment vertical="center" wrapText="1"/>
    </xf>
    <xf numFmtId="0" fontId="18" fillId="0" borderId="17" xfId="0" applyFont="1" applyBorder="1" applyAlignment="1">
      <alignment vertical="center" wrapText="1"/>
    </xf>
    <xf numFmtId="49" fontId="12" fillId="0" borderId="0" xfId="0" applyNumberFormat="1" applyFont="1" applyBorder="1" applyAlignment="1">
      <alignment vertical="center"/>
    </xf>
    <xf numFmtId="49" fontId="12" fillId="0" borderId="0" xfId="0" applyNumberFormat="1" applyFont="1" applyBorder="1" applyAlignment="1">
      <alignment horizontal="center" vertical="center"/>
    </xf>
    <xf numFmtId="49" fontId="18" fillId="0" borderId="0" xfId="56" applyNumberFormat="1" applyFont="1" applyBorder="1" applyAlignment="1">
      <alignment horizontal="right" vertical="center"/>
    </xf>
    <xf numFmtId="0" fontId="9" fillId="0" borderId="0" xfId="0" applyFont="1" applyAlignment="1">
      <alignment/>
    </xf>
    <xf numFmtId="0" fontId="18" fillId="0" borderId="0" xfId="0" applyFont="1" applyAlignment="1">
      <alignment/>
    </xf>
    <xf numFmtId="182" fontId="12" fillId="0" borderId="0" xfId="56" applyNumberFormat="1"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182" fontId="12" fillId="0" borderId="0" xfId="56" applyNumberFormat="1" applyFont="1" applyBorder="1" applyAlignment="1" applyProtection="1">
      <alignment vertical="center"/>
      <protection/>
    </xf>
    <xf numFmtId="0" fontId="12" fillId="0" borderId="0" xfId="0" applyFont="1" applyAlignment="1">
      <alignment/>
    </xf>
    <xf numFmtId="182" fontId="12" fillId="0" borderId="0" xfId="56" applyNumberFormat="1" applyFont="1" applyBorder="1" applyAlignment="1" applyProtection="1">
      <alignment horizontal="center" vertical="center"/>
      <protection/>
    </xf>
    <xf numFmtId="0" fontId="20" fillId="0" borderId="0" xfId="0" applyFont="1" applyAlignment="1">
      <alignment vertical="center"/>
    </xf>
    <xf numFmtId="0" fontId="20" fillId="0" borderId="0" xfId="0" applyFont="1" applyFill="1" applyBorder="1" applyAlignment="1">
      <alignment horizontal="center" vertical="center"/>
    </xf>
    <xf numFmtId="3" fontId="20" fillId="0" borderId="0" xfId="56" applyNumberFormat="1" applyFont="1" applyFill="1" applyBorder="1" applyAlignment="1">
      <alignment horizontal="right" vertical="center"/>
    </xf>
    <xf numFmtId="0" fontId="17" fillId="0" borderId="0" xfId="0" applyFont="1" applyAlignment="1">
      <alignment vertical="center"/>
    </xf>
    <xf numFmtId="49" fontId="12" fillId="0" borderId="0" xfId="0" applyNumberFormat="1" applyFont="1" applyBorder="1" applyAlignment="1">
      <alignment vertical="center" wrapText="1"/>
    </xf>
    <xf numFmtId="49" fontId="12" fillId="0" borderId="0" xfId="0" applyNumberFormat="1" applyFont="1" applyAlignment="1">
      <alignment vertical="center"/>
    </xf>
    <xf numFmtId="49" fontId="18" fillId="0" borderId="0" xfId="0" applyNumberFormat="1" applyFont="1" applyAlignment="1">
      <alignment vertical="center"/>
    </xf>
    <xf numFmtId="49" fontId="12" fillId="0" borderId="0" xfId="0" applyNumberFormat="1" applyFont="1" applyBorder="1" applyAlignment="1">
      <alignment horizontal="center" vertical="center" wrapText="1"/>
    </xf>
    <xf numFmtId="0" fontId="10" fillId="0" borderId="0" xfId="0" applyFont="1" applyAlignment="1">
      <alignment/>
    </xf>
    <xf numFmtId="0" fontId="15" fillId="0" borderId="0" xfId="0" applyFont="1" applyAlignment="1">
      <alignment/>
    </xf>
    <xf numFmtId="0" fontId="18" fillId="0" borderId="10" xfId="0" applyFont="1" applyBorder="1" applyAlignment="1">
      <alignment vertical="center" wrapText="1"/>
    </xf>
    <xf numFmtId="0" fontId="12" fillId="0" borderId="10" xfId="0" applyFont="1" applyBorder="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3" fontId="18" fillId="0" borderId="0" xfId="0" applyNumberFormat="1" applyFont="1" applyAlignment="1">
      <alignment/>
    </xf>
    <xf numFmtId="3" fontId="12" fillId="0" borderId="0" xfId="0" applyNumberFormat="1" applyFont="1" applyBorder="1" applyAlignment="1">
      <alignment vertical="center"/>
    </xf>
    <xf numFmtId="49" fontId="20" fillId="0" borderId="0" xfId="0" applyNumberFormat="1" applyFont="1" applyAlignment="1">
      <alignment horizontal="center" vertical="center" wrapText="1"/>
    </xf>
    <xf numFmtId="0" fontId="12" fillId="33" borderId="10" xfId="0" applyFont="1" applyFill="1" applyBorder="1" applyAlignment="1">
      <alignment horizontal="center" vertical="center" wrapText="1"/>
    </xf>
    <xf numFmtId="0" fontId="23" fillId="0" borderId="0" xfId="0" applyFont="1" applyAlignment="1">
      <alignment/>
    </xf>
    <xf numFmtId="3" fontId="18" fillId="0" borderId="19" xfId="0" applyNumberFormat="1" applyFont="1" applyBorder="1" applyAlignment="1">
      <alignment vertical="center"/>
    </xf>
    <xf numFmtId="0" fontId="12" fillId="0" borderId="20" xfId="0" applyFont="1" applyBorder="1" applyAlignment="1">
      <alignment vertical="center"/>
    </xf>
    <xf numFmtId="0" fontId="12" fillId="0" borderId="15" xfId="0" applyFont="1" applyBorder="1" applyAlignment="1">
      <alignment vertical="center"/>
    </xf>
    <xf numFmtId="0" fontId="12" fillId="0" borderId="21" xfId="0" applyFont="1" applyBorder="1" applyAlignment="1">
      <alignment vertical="center"/>
    </xf>
    <xf numFmtId="3" fontId="18" fillId="0" borderId="22" xfId="0" applyNumberFormat="1" applyFont="1" applyBorder="1" applyAlignment="1">
      <alignment vertical="center"/>
    </xf>
    <xf numFmtId="3" fontId="18" fillId="0" borderId="23" xfId="0" applyNumberFormat="1" applyFont="1" applyBorder="1" applyAlignment="1">
      <alignment vertical="center"/>
    </xf>
    <xf numFmtId="3" fontId="18" fillId="0" borderId="24" xfId="0" applyNumberFormat="1" applyFont="1" applyBorder="1" applyAlignment="1">
      <alignment vertical="center"/>
    </xf>
    <xf numFmtId="3" fontId="18" fillId="0" borderId="25" xfId="0" applyNumberFormat="1" applyFont="1" applyBorder="1" applyAlignment="1">
      <alignment vertical="center"/>
    </xf>
    <xf numFmtId="3" fontId="18" fillId="0" borderId="26" xfId="0" applyNumberFormat="1" applyFont="1" applyBorder="1" applyAlignment="1">
      <alignment vertical="center"/>
    </xf>
    <xf numFmtId="3" fontId="18" fillId="0" borderId="27" xfId="0" applyNumberFormat="1" applyFont="1" applyBorder="1" applyAlignment="1">
      <alignment vertical="center"/>
    </xf>
    <xf numFmtId="3" fontId="18" fillId="0" borderId="28" xfId="0" applyNumberFormat="1" applyFont="1" applyBorder="1" applyAlignment="1">
      <alignment vertical="center"/>
    </xf>
    <xf numFmtId="3" fontId="18" fillId="0" borderId="29" xfId="0" applyNumberFormat="1" applyFont="1" applyBorder="1" applyAlignment="1">
      <alignment vertical="center"/>
    </xf>
    <xf numFmtId="3" fontId="18" fillId="0" borderId="30" xfId="0" applyNumberFormat="1" applyFont="1" applyBorder="1" applyAlignment="1">
      <alignment vertical="center"/>
    </xf>
    <xf numFmtId="0" fontId="18" fillId="0" borderId="31" xfId="0" applyFont="1" applyBorder="1" applyAlignment="1">
      <alignment vertical="center" wrapText="1"/>
    </xf>
    <xf numFmtId="0" fontId="18" fillId="0" borderId="19" xfId="0" applyFont="1" applyBorder="1" applyAlignment="1">
      <alignment vertical="center" wrapText="1"/>
    </xf>
    <xf numFmtId="0" fontId="18" fillId="0" borderId="32" xfId="0" applyFont="1" applyBorder="1" applyAlignment="1">
      <alignment vertical="center" wrapText="1"/>
    </xf>
    <xf numFmtId="0" fontId="18" fillId="0" borderId="33" xfId="0" applyFont="1" applyBorder="1" applyAlignment="1">
      <alignment vertical="center" wrapText="1"/>
    </xf>
    <xf numFmtId="3" fontId="12" fillId="0" borderId="34" xfId="0" applyNumberFormat="1" applyFont="1" applyBorder="1" applyAlignment="1">
      <alignment vertical="center"/>
    </xf>
    <xf numFmtId="3" fontId="12" fillId="0" borderId="35" xfId="0" applyNumberFormat="1" applyFont="1" applyBorder="1" applyAlignment="1">
      <alignment vertical="center"/>
    </xf>
    <xf numFmtId="3" fontId="17" fillId="0" borderId="34" xfId="0" applyNumberFormat="1" applyFont="1" applyBorder="1" applyAlignment="1">
      <alignment vertical="center"/>
    </xf>
    <xf numFmtId="3" fontId="24" fillId="0" borderId="34" xfId="0" applyNumberFormat="1" applyFont="1" applyBorder="1" applyAlignment="1">
      <alignment vertical="center"/>
    </xf>
    <xf numFmtId="3" fontId="24" fillId="0" borderId="35" xfId="0" applyNumberFormat="1" applyFont="1" applyBorder="1" applyAlignment="1">
      <alignment vertical="center"/>
    </xf>
    <xf numFmtId="3" fontId="24" fillId="0" borderId="36" xfId="0" applyNumberFormat="1" applyFont="1" applyBorder="1" applyAlignment="1">
      <alignment vertical="center"/>
    </xf>
    <xf numFmtId="3" fontId="24" fillId="0" borderId="13" xfId="0" applyNumberFormat="1" applyFont="1" applyBorder="1" applyAlignment="1">
      <alignment vertical="center"/>
    </xf>
    <xf numFmtId="3" fontId="12" fillId="0" borderId="13" xfId="0" applyNumberFormat="1" applyFont="1" applyBorder="1" applyAlignment="1">
      <alignment vertical="center"/>
    </xf>
    <xf numFmtId="3" fontId="12" fillId="0" borderId="28" xfId="0" applyNumberFormat="1" applyFont="1" applyBorder="1" applyAlignment="1">
      <alignment horizontal="center" vertical="center" wrapText="1"/>
    </xf>
    <xf numFmtId="3" fontId="12" fillId="0" borderId="29" xfId="0" applyNumberFormat="1" applyFont="1" applyBorder="1" applyAlignment="1">
      <alignment horizontal="center" vertical="center" wrapText="1"/>
    </xf>
    <xf numFmtId="3" fontId="18" fillId="0" borderId="37" xfId="0" applyNumberFormat="1" applyFont="1" applyBorder="1" applyAlignment="1">
      <alignment vertical="center"/>
    </xf>
    <xf numFmtId="3" fontId="18" fillId="0" borderId="38" xfId="0" applyNumberFormat="1" applyFont="1" applyBorder="1" applyAlignment="1">
      <alignment vertical="center"/>
    </xf>
    <xf numFmtId="0" fontId="26" fillId="0" borderId="0" xfId="0" applyFont="1" applyAlignment="1">
      <alignment/>
    </xf>
    <xf numFmtId="0" fontId="2" fillId="0" borderId="0" xfId="0" applyFont="1" applyBorder="1" applyAlignment="1">
      <alignment vertical="center"/>
    </xf>
    <xf numFmtId="0" fontId="28"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5" fillId="0" borderId="10" xfId="0" applyFont="1" applyBorder="1" applyAlignment="1">
      <alignment wrapText="1"/>
    </xf>
    <xf numFmtId="3" fontId="18" fillId="0" borderId="39" xfId="0" applyNumberFormat="1" applyFont="1" applyBorder="1" applyAlignment="1">
      <alignment vertical="center"/>
    </xf>
    <xf numFmtId="3" fontId="18" fillId="0" borderId="40" xfId="0" applyNumberFormat="1" applyFont="1" applyBorder="1" applyAlignment="1">
      <alignment vertical="center"/>
    </xf>
    <xf numFmtId="3" fontId="18" fillId="0" borderId="41" xfId="0" applyNumberFormat="1" applyFont="1" applyBorder="1" applyAlignment="1">
      <alignment/>
    </xf>
    <xf numFmtId="3" fontId="18" fillId="0" borderId="42" xfId="0" applyNumberFormat="1" applyFont="1" applyBorder="1" applyAlignment="1">
      <alignment vertical="center"/>
    </xf>
    <xf numFmtId="3" fontId="12" fillId="33" borderId="43" xfId="0" applyNumberFormat="1" applyFont="1" applyFill="1" applyBorder="1" applyAlignment="1">
      <alignment horizontal="center" vertical="center" wrapText="1"/>
    </xf>
    <xf numFmtId="0" fontId="12" fillId="35" borderId="31" xfId="0" applyFont="1" applyFill="1" applyBorder="1" applyAlignment="1">
      <alignment horizontal="left"/>
    </xf>
    <xf numFmtId="3" fontId="30" fillId="0" borderId="0" xfId="0" applyNumberFormat="1" applyFont="1" applyBorder="1" applyAlignment="1">
      <alignment vertical="center" wrapText="1"/>
    </xf>
    <xf numFmtId="0" fontId="30" fillId="0" borderId="0" xfId="0" applyFont="1" applyBorder="1" applyAlignment="1">
      <alignment vertical="center" wrapText="1"/>
    </xf>
    <xf numFmtId="0" fontId="31" fillId="0" borderId="0" xfId="0" applyFont="1" applyAlignment="1">
      <alignment/>
    </xf>
    <xf numFmtId="3" fontId="31" fillId="0" borderId="0" xfId="0" applyNumberFormat="1" applyFont="1" applyAlignment="1">
      <alignment/>
    </xf>
    <xf numFmtId="0" fontId="32" fillId="0" borderId="0" xfId="0" applyFont="1" applyAlignment="1">
      <alignment/>
    </xf>
    <xf numFmtId="3" fontId="34" fillId="0" borderId="0" xfId="0" applyNumberFormat="1" applyFont="1" applyAlignment="1">
      <alignment/>
    </xf>
    <xf numFmtId="0" fontId="34" fillId="0" borderId="0" xfId="0" applyFont="1" applyAlignment="1">
      <alignment/>
    </xf>
    <xf numFmtId="3" fontId="34" fillId="0" borderId="0" xfId="0" applyNumberFormat="1" applyFont="1" applyAlignment="1">
      <alignment vertical="center"/>
    </xf>
    <xf numFmtId="0" fontId="34" fillId="0" borderId="0" xfId="0" applyFont="1" applyAlignment="1">
      <alignment vertical="center"/>
    </xf>
    <xf numFmtId="3" fontId="31" fillId="0" borderId="0" xfId="0" applyNumberFormat="1" applyFont="1" applyAlignment="1">
      <alignment vertical="center"/>
    </xf>
    <xf numFmtId="0" fontId="31" fillId="0" borderId="0" xfId="0" applyFont="1" applyAlignment="1">
      <alignment vertical="center"/>
    </xf>
    <xf numFmtId="3" fontId="31" fillId="0" borderId="41" xfId="0" applyNumberFormat="1" applyFont="1" applyBorder="1" applyAlignment="1">
      <alignment vertical="center" wrapText="1"/>
    </xf>
    <xf numFmtId="3" fontId="31" fillId="0" borderId="44" xfId="0" applyNumberFormat="1" applyFont="1" applyBorder="1" applyAlignment="1">
      <alignment vertical="center"/>
    </xf>
    <xf numFmtId="3" fontId="31" fillId="0" borderId="16" xfId="0" applyNumberFormat="1" applyFont="1" applyBorder="1" applyAlignment="1">
      <alignment vertical="center"/>
    </xf>
    <xf numFmtId="3" fontId="31" fillId="0" borderId="33" xfId="0" applyNumberFormat="1" applyFont="1" applyFill="1" applyBorder="1" applyAlignment="1">
      <alignment vertical="center"/>
    </xf>
    <xf numFmtId="3" fontId="33" fillId="0" borderId="0" xfId="0" applyNumberFormat="1" applyFont="1" applyBorder="1" applyAlignment="1">
      <alignment/>
    </xf>
    <xf numFmtId="0" fontId="33" fillId="0" borderId="0" xfId="0" applyFont="1" applyBorder="1" applyAlignment="1">
      <alignment/>
    </xf>
    <xf numFmtId="3" fontId="33" fillId="34" borderId="41" xfId="0" applyNumberFormat="1" applyFont="1" applyFill="1" applyBorder="1" applyAlignment="1">
      <alignment vertical="center" wrapText="1"/>
    </xf>
    <xf numFmtId="3" fontId="33" fillId="34" borderId="44" xfId="0" applyNumberFormat="1" applyFont="1" applyFill="1" applyBorder="1" applyAlignment="1">
      <alignment vertical="center"/>
    </xf>
    <xf numFmtId="49" fontId="34" fillId="33" borderId="12" xfId="0" applyNumberFormat="1" applyFont="1" applyFill="1" applyBorder="1" applyAlignment="1">
      <alignment horizontal="center" vertical="center"/>
    </xf>
    <xf numFmtId="49" fontId="34" fillId="33" borderId="44" xfId="0" applyNumberFormat="1" applyFont="1" applyFill="1" applyBorder="1" applyAlignment="1">
      <alignment horizontal="center" vertical="center" wrapText="1"/>
    </xf>
    <xf numFmtId="3" fontId="12" fillId="33" borderId="45" xfId="0" applyNumberFormat="1" applyFont="1" applyFill="1" applyBorder="1" applyAlignment="1">
      <alignment horizontal="center" vertical="center" wrapText="1"/>
    </xf>
    <xf numFmtId="0" fontId="0" fillId="0" borderId="0" xfId="0" applyAlignment="1">
      <alignment vertical="center" wrapText="1"/>
    </xf>
    <xf numFmtId="0" fontId="18" fillId="0" borderId="43" xfId="0" applyFont="1" applyBorder="1" applyAlignment="1">
      <alignment vertical="center" wrapText="1"/>
    </xf>
    <xf numFmtId="3" fontId="12" fillId="33" borderId="46" xfId="0" applyNumberFormat="1" applyFont="1" applyFill="1" applyBorder="1" applyAlignment="1">
      <alignment horizontal="center" vertical="center" wrapText="1"/>
    </xf>
    <xf numFmtId="3" fontId="12" fillId="33" borderId="10" xfId="0" applyNumberFormat="1" applyFont="1" applyFill="1" applyBorder="1" applyAlignment="1">
      <alignment horizontal="center" vertical="center" wrapText="1"/>
    </xf>
    <xf numFmtId="0" fontId="15" fillId="0" borderId="16" xfId="0" applyFont="1" applyBorder="1" applyAlignment="1">
      <alignment wrapText="1"/>
    </xf>
    <xf numFmtId="0" fontId="15" fillId="0" borderId="17" xfId="0" applyFont="1" applyBorder="1" applyAlignment="1">
      <alignment wrapText="1"/>
    </xf>
    <xf numFmtId="0" fontId="15" fillId="0" borderId="47" xfId="0" applyFont="1" applyBorder="1" applyAlignment="1">
      <alignment wrapText="1"/>
    </xf>
    <xf numFmtId="3" fontId="18" fillId="0" borderId="10" xfId="0" applyNumberFormat="1" applyFont="1" applyBorder="1" applyAlignment="1">
      <alignment vertical="center" wrapText="1"/>
    </xf>
    <xf numFmtId="0" fontId="0" fillId="0" borderId="25" xfId="0" applyNumberFormat="1" applyBorder="1" applyAlignment="1">
      <alignment vertical="center" wrapText="1"/>
    </xf>
    <xf numFmtId="0" fontId="0" fillId="0" borderId="25" xfId="0" applyBorder="1" applyAlignment="1">
      <alignment vertical="center" wrapText="1"/>
    </xf>
    <xf numFmtId="0" fontId="39" fillId="0" borderId="0" xfId="0" applyFont="1" applyAlignment="1">
      <alignment/>
    </xf>
    <xf numFmtId="3" fontId="39" fillId="0" borderId="0" xfId="0" applyNumberFormat="1" applyFont="1" applyAlignment="1">
      <alignment/>
    </xf>
    <xf numFmtId="3" fontId="38" fillId="0" borderId="0" xfId="0" applyNumberFormat="1" applyFont="1" applyAlignment="1">
      <alignment/>
    </xf>
    <xf numFmtId="0" fontId="38" fillId="0" borderId="0" xfId="0" applyFont="1" applyAlignment="1">
      <alignment/>
    </xf>
    <xf numFmtId="3" fontId="38" fillId="0" borderId="0" xfId="0" applyNumberFormat="1" applyFont="1" applyAlignment="1">
      <alignment vertical="center"/>
    </xf>
    <xf numFmtId="0" fontId="38" fillId="0" borderId="0" xfId="0" applyFont="1" applyAlignment="1">
      <alignment vertical="center"/>
    </xf>
    <xf numFmtId="0" fontId="12" fillId="0" borderId="0" xfId="0" applyFont="1" applyAlignment="1">
      <alignment vertical="center" wrapText="1"/>
    </xf>
    <xf numFmtId="0" fontId="18" fillId="0" borderId="41" xfId="0" applyFont="1" applyBorder="1" applyAlignment="1">
      <alignment/>
    </xf>
    <xf numFmtId="0" fontId="18" fillId="0" borderId="48" xfId="0" applyFont="1" applyBorder="1" applyAlignment="1">
      <alignment/>
    </xf>
    <xf numFmtId="0" fontId="18" fillId="0" borderId="49" xfId="0" applyFont="1" applyBorder="1" applyAlignment="1">
      <alignment/>
    </xf>
    <xf numFmtId="3" fontId="18" fillId="0" borderId="49" xfId="0" applyNumberFormat="1" applyFont="1" applyBorder="1" applyAlignment="1">
      <alignment/>
    </xf>
    <xf numFmtId="3" fontId="18" fillId="0" borderId="20" xfId="0" applyNumberFormat="1" applyFont="1" applyBorder="1" applyAlignment="1">
      <alignment/>
    </xf>
    <xf numFmtId="0" fontId="18" fillId="0" borderId="50" xfId="0" applyFont="1" applyBorder="1" applyAlignment="1">
      <alignment/>
    </xf>
    <xf numFmtId="3" fontId="18" fillId="0" borderId="21" xfId="0" applyNumberFormat="1" applyFont="1" applyBorder="1" applyAlignment="1">
      <alignment/>
    </xf>
    <xf numFmtId="0" fontId="18" fillId="0" borderId="31" xfId="0" applyFont="1" applyFill="1" applyBorder="1" applyAlignment="1">
      <alignment vertical="center" wrapText="1"/>
    </xf>
    <xf numFmtId="0" fontId="18" fillId="0" borderId="33" xfId="0" applyFont="1" applyFill="1" applyBorder="1" applyAlignment="1">
      <alignment vertical="center" wrapText="1"/>
    </xf>
    <xf numFmtId="0" fontId="18" fillId="0" borderId="19" xfId="0" applyFont="1" applyFill="1" applyBorder="1" applyAlignment="1">
      <alignment vertical="center" wrapText="1"/>
    </xf>
    <xf numFmtId="3" fontId="18" fillId="0" borderId="51" xfId="0" applyNumberFormat="1" applyFont="1" applyBorder="1" applyAlignment="1">
      <alignment vertical="center"/>
    </xf>
    <xf numFmtId="3" fontId="12" fillId="0" borderId="0" xfId="0" applyNumberFormat="1" applyFont="1" applyBorder="1" applyAlignment="1">
      <alignment horizontal="center" vertical="center"/>
    </xf>
    <xf numFmtId="3" fontId="12" fillId="0" borderId="0" xfId="56" applyNumberFormat="1" applyFont="1" applyBorder="1" applyAlignment="1">
      <alignment vertical="center"/>
    </xf>
    <xf numFmtId="3" fontId="12" fillId="0" borderId="0" xfId="0" applyNumberFormat="1" applyFont="1" applyBorder="1" applyAlignment="1" applyProtection="1">
      <alignment vertical="center"/>
      <protection/>
    </xf>
    <xf numFmtId="3" fontId="12" fillId="0" borderId="0" xfId="0" applyNumberFormat="1" applyFont="1" applyBorder="1" applyAlignment="1" applyProtection="1">
      <alignment horizontal="center" vertical="center"/>
      <protection/>
    </xf>
    <xf numFmtId="3" fontId="12" fillId="0" borderId="0" xfId="56" applyNumberFormat="1" applyFont="1" applyBorder="1" applyAlignment="1" applyProtection="1">
      <alignment vertical="center"/>
      <protection/>
    </xf>
    <xf numFmtId="3" fontId="12" fillId="0" borderId="0" xfId="0" applyNumberFormat="1" applyFont="1" applyAlignment="1">
      <alignment/>
    </xf>
    <xf numFmtId="3" fontId="12" fillId="33" borderId="47" xfId="0" applyNumberFormat="1" applyFont="1" applyFill="1" applyBorder="1" applyAlignment="1">
      <alignment horizontal="center" vertical="center" wrapText="1"/>
    </xf>
    <xf numFmtId="0" fontId="12" fillId="0" borderId="48" xfId="0" applyFont="1" applyBorder="1" applyAlignment="1">
      <alignment vertical="center"/>
    </xf>
    <xf numFmtId="0" fontId="12" fillId="0" borderId="14" xfId="0" applyFont="1" applyBorder="1" applyAlignment="1">
      <alignment vertical="center"/>
    </xf>
    <xf numFmtId="0" fontId="12" fillId="0" borderId="50" xfId="0" applyFont="1" applyBorder="1" applyAlignment="1">
      <alignment vertical="center"/>
    </xf>
    <xf numFmtId="3" fontId="18" fillId="0" borderId="23" xfId="0" applyNumberFormat="1" applyFont="1" applyBorder="1" applyAlignment="1">
      <alignment horizontal="right" vertical="center"/>
    </xf>
    <xf numFmtId="3" fontId="18" fillId="0" borderId="24" xfId="0" applyNumberFormat="1" applyFont="1" applyBorder="1" applyAlignment="1">
      <alignment horizontal="right" vertical="center"/>
    </xf>
    <xf numFmtId="3" fontId="18" fillId="0" borderId="25" xfId="0" applyNumberFormat="1" applyFont="1" applyBorder="1" applyAlignment="1">
      <alignment horizontal="right" vertical="center"/>
    </xf>
    <xf numFmtId="0" fontId="3" fillId="0" borderId="17" xfId="0" applyFont="1" applyBorder="1" applyAlignment="1">
      <alignment vertical="center" wrapText="1"/>
    </xf>
    <xf numFmtId="0" fontId="3" fillId="0" borderId="17" xfId="0" applyFont="1" applyBorder="1" applyAlignment="1">
      <alignment horizontal="center" vertical="center"/>
    </xf>
    <xf numFmtId="3" fontId="3" fillId="0" borderId="17" xfId="0" applyNumberFormat="1" applyFont="1" applyBorder="1" applyAlignment="1">
      <alignment vertical="center"/>
    </xf>
    <xf numFmtId="3" fontId="3" fillId="0" borderId="17" xfId="0" applyNumberFormat="1"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3" fontId="3" fillId="0" borderId="18" xfId="0" applyNumberFormat="1" applyFont="1" applyBorder="1" applyAlignment="1">
      <alignment horizontal="center" vertical="center"/>
    </xf>
    <xf numFmtId="0" fontId="3" fillId="34" borderId="10" xfId="0" applyFont="1" applyFill="1" applyBorder="1" applyAlignment="1">
      <alignment horizontal="center" vertical="center"/>
    </xf>
    <xf numFmtId="3" fontId="3" fillId="34" borderId="10" xfId="0" applyNumberFormat="1" applyFont="1" applyFill="1" applyBorder="1" applyAlignment="1">
      <alignment horizontal="center" vertical="center"/>
    </xf>
    <xf numFmtId="3" fontId="3" fillId="34" borderId="10" xfId="0" applyNumberFormat="1" applyFont="1" applyFill="1" applyBorder="1" applyAlignment="1">
      <alignment vertical="center"/>
    </xf>
    <xf numFmtId="3" fontId="3" fillId="34" borderId="10" xfId="56" applyNumberFormat="1" applyFont="1" applyFill="1" applyBorder="1" applyAlignment="1">
      <alignment horizontal="righ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3" fontId="29" fillId="0" borderId="0" xfId="56" applyNumberFormat="1" applyFont="1" applyFill="1" applyBorder="1" applyAlignment="1">
      <alignment horizontal="right" vertical="center"/>
    </xf>
    <xf numFmtId="3" fontId="46" fillId="35" borderId="10" xfId="56" applyNumberFormat="1" applyFont="1" applyFill="1" applyBorder="1" applyAlignment="1">
      <alignment horizontal="right" vertical="center"/>
    </xf>
    <xf numFmtId="3" fontId="29" fillId="36" borderId="10" xfId="56" applyNumberFormat="1" applyFont="1" applyFill="1" applyBorder="1" applyAlignment="1">
      <alignment horizontal="right" vertical="center"/>
    </xf>
    <xf numFmtId="0" fontId="9" fillId="0" borderId="47" xfId="0" applyFont="1" applyBorder="1" applyAlignment="1">
      <alignment/>
    </xf>
    <xf numFmtId="3" fontId="9" fillId="0" borderId="47" xfId="0" applyNumberFormat="1" applyFont="1" applyBorder="1" applyAlignment="1">
      <alignment/>
    </xf>
    <xf numFmtId="3" fontId="9" fillId="0" borderId="16" xfId="0" applyNumberFormat="1" applyFont="1" applyBorder="1" applyAlignment="1">
      <alignment wrapText="1"/>
    </xf>
    <xf numFmtId="0" fontId="3" fillId="0" borderId="10" xfId="0" applyFont="1" applyBorder="1" applyAlignment="1">
      <alignment/>
    </xf>
    <xf numFmtId="3" fontId="3" fillId="0" borderId="10" xfId="0" applyNumberFormat="1" applyFont="1" applyBorder="1" applyAlignment="1">
      <alignment/>
    </xf>
    <xf numFmtId="3" fontId="9" fillId="0" borderId="47" xfId="0" applyNumberFormat="1" applyFont="1" applyBorder="1" applyAlignment="1">
      <alignment wrapText="1"/>
    </xf>
    <xf numFmtId="0" fontId="3" fillId="0" borderId="52" xfId="0" applyFont="1" applyBorder="1" applyAlignment="1">
      <alignment wrapText="1"/>
    </xf>
    <xf numFmtId="3" fontId="3" fillId="0" borderId="10" xfId="0" applyNumberFormat="1" applyFont="1" applyBorder="1" applyAlignment="1">
      <alignment wrapText="1"/>
    </xf>
    <xf numFmtId="49" fontId="34" fillId="33" borderId="53" xfId="0" applyNumberFormat="1" applyFont="1" applyFill="1" applyBorder="1" applyAlignment="1">
      <alignment horizontal="center" vertical="center"/>
    </xf>
    <xf numFmtId="49" fontId="12" fillId="33" borderId="52" xfId="0" applyNumberFormat="1" applyFont="1" applyFill="1" applyBorder="1" applyAlignment="1">
      <alignment horizontal="center" vertical="center" wrapText="1"/>
    </xf>
    <xf numFmtId="0" fontId="0" fillId="0" borderId="0" xfId="0" applyFont="1" applyBorder="1" applyAlignment="1">
      <alignment/>
    </xf>
    <xf numFmtId="3" fontId="0" fillId="0" borderId="0" xfId="0" applyNumberFormat="1" applyFont="1" applyBorder="1" applyAlignment="1">
      <alignment/>
    </xf>
    <xf numFmtId="3" fontId="11" fillId="0" borderId="16" xfId="0" applyNumberFormat="1" applyFont="1" applyBorder="1" applyAlignment="1">
      <alignment/>
    </xf>
    <xf numFmtId="3" fontId="11" fillId="0" borderId="47" xfId="0" applyNumberFormat="1" applyFont="1" applyBorder="1" applyAlignment="1">
      <alignment/>
    </xf>
    <xf numFmtId="0" fontId="0" fillId="0" borderId="0" xfId="0" applyFont="1" applyBorder="1" applyAlignment="1">
      <alignment vertical="center" wrapText="1"/>
    </xf>
    <xf numFmtId="3" fontId="0" fillId="0" borderId="0" xfId="0" applyNumberFormat="1" applyFont="1" applyAlignment="1">
      <alignment/>
    </xf>
    <xf numFmtId="3" fontId="18" fillId="0" borderId="22" xfId="0" applyNumberFormat="1" applyFont="1" applyBorder="1" applyAlignment="1">
      <alignment horizontal="right" vertical="center"/>
    </xf>
    <xf numFmtId="3" fontId="18" fillId="0" borderId="27" xfId="0" applyNumberFormat="1" applyFont="1" applyBorder="1" applyAlignment="1">
      <alignment horizontal="right" vertical="center"/>
    </xf>
    <xf numFmtId="3" fontId="18" fillId="0" borderId="26" xfId="0" applyNumberFormat="1" applyFont="1" applyBorder="1" applyAlignment="1">
      <alignment horizontal="right" vertical="center"/>
    </xf>
    <xf numFmtId="3" fontId="12" fillId="0" borderId="34" xfId="0" applyNumberFormat="1" applyFont="1" applyBorder="1" applyAlignment="1">
      <alignment horizontal="right" vertical="center"/>
    </xf>
    <xf numFmtId="3" fontId="12" fillId="0" borderId="35" xfId="0" applyNumberFormat="1" applyFont="1" applyBorder="1" applyAlignment="1">
      <alignment horizontal="right" vertical="center"/>
    </xf>
    <xf numFmtId="3" fontId="12" fillId="0" borderId="13" xfId="0" applyNumberFormat="1" applyFont="1" applyBorder="1" applyAlignment="1">
      <alignment horizontal="right" vertical="center"/>
    </xf>
    <xf numFmtId="3" fontId="18" fillId="0" borderId="28" xfId="0" applyNumberFormat="1" applyFont="1" applyBorder="1" applyAlignment="1">
      <alignment horizontal="right" vertical="center"/>
    </xf>
    <xf numFmtId="3" fontId="18" fillId="0" borderId="29" xfId="0" applyNumberFormat="1" applyFont="1" applyBorder="1" applyAlignment="1">
      <alignment horizontal="right" vertical="center"/>
    </xf>
    <xf numFmtId="3" fontId="18" fillId="0" borderId="30" xfId="0" applyNumberFormat="1" applyFont="1" applyBorder="1" applyAlignment="1">
      <alignment horizontal="right" vertical="center"/>
    </xf>
    <xf numFmtId="3" fontId="18" fillId="0" borderId="37" xfId="0" applyNumberFormat="1" applyFont="1" applyBorder="1" applyAlignment="1">
      <alignment horizontal="right" vertical="center"/>
    </xf>
    <xf numFmtId="3" fontId="18" fillId="0" borderId="54" xfId="0" applyNumberFormat="1" applyFont="1" applyBorder="1" applyAlignment="1">
      <alignment horizontal="right" vertical="center"/>
    </xf>
    <xf numFmtId="3" fontId="18" fillId="0" borderId="38" xfId="0" applyNumberFormat="1" applyFont="1" applyBorder="1" applyAlignment="1">
      <alignment horizontal="right" vertical="center"/>
    </xf>
    <xf numFmtId="3" fontId="20" fillId="37" borderId="10" xfId="0" applyNumberFormat="1" applyFont="1" applyFill="1" applyBorder="1" applyAlignment="1">
      <alignment horizontal="center" vertical="center" wrapText="1"/>
    </xf>
    <xf numFmtId="3" fontId="97" fillId="0" borderId="16" xfId="0" applyNumberFormat="1" applyFont="1" applyBorder="1" applyAlignment="1">
      <alignment/>
    </xf>
    <xf numFmtId="3" fontId="11" fillId="0" borderId="33" xfId="0" applyNumberFormat="1" applyFont="1" applyBorder="1" applyAlignment="1">
      <alignment/>
    </xf>
    <xf numFmtId="3" fontId="97" fillId="0" borderId="17" xfId="0" applyNumberFormat="1" applyFont="1" applyBorder="1" applyAlignment="1">
      <alignment/>
    </xf>
    <xf numFmtId="3" fontId="97" fillId="0" borderId="47" xfId="0" applyNumberFormat="1" applyFont="1" applyBorder="1" applyAlignment="1">
      <alignment/>
    </xf>
    <xf numFmtId="3" fontId="15" fillId="0" borderId="12" xfId="0" applyNumberFormat="1" applyFont="1" applyFill="1" applyBorder="1" applyAlignment="1">
      <alignment/>
    </xf>
    <xf numFmtId="3" fontId="10" fillId="35" borderId="10" xfId="0" applyNumberFormat="1" applyFont="1" applyFill="1" applyBorder="1" applyAlignment="1">
      <alignment/>
    </xf>
    <xf numFmtId="3" fontId="10" fillId="35" borderId="52" xfId="0" applyNumberFormat="1" applyFont="1" applyFill="1" applyBorder="1" applyAlignment="1">
      <alignment/>
    </xf>
    <xf numFmtId="3" fontId="10" fillId="35" borderId="55" xfId="0" applyNumberFormat="1" applyFont="1" applyFill="1" applyBorder="1" applyAlignment="1">
      <alignment/>
    </xf>
    <xf numFmtId="3" fontId="10" fillId="35" borderId="34" xfId="0" applyNumberFormat="1" applyFont="1" applyFill="1" applyBorder="1" applyAlignment="1">
      <alignment/>
    </xf>
    <xf numFmtId="3" fontId="10" fillId="35" borderId="56" xfId="0" applyNumberFormat="1" applyFont="1" applyFill="1" applyBorder="1" applyAlignment="1">
      <alignment/>
    </xf>
    <xf numFmtId="3" fontId="11" fillId="38" borderId="25" xfId="0" applyNumberFormat="1" applyFont="1" applyFill="1" applyBorder="1" applyAlignment="1">
      <alignment/>
    </xf>
    <xf numFmtId="3" fontId="11" fillId="33" borderId="57" xfId="0" applyNumberFormat="1" applyFont="1" applyFill="1" applyBorder="1" applyAlignment="1">
      <alignment/>
    </xf>
    <xf numFmtId="0" fontId="10" fillId="0" borderId="10" xfId="0" applyFont="1" applyBorder="1" applyAlignment="1">
      <alignment horizontal="center"/>
    </xf>
    <xf numFmtId="0" fontId="17" fillId="0" borderId="10" xfId="0" applyFont="1" applyBorder="1" applyAlignment="1">
      <alignment vertical="center" wrapText="1"/>
    </xf>
    <xf numFmtId="0" fontId="20" fillId="0" borderId="10" xfId="0" applyFont="1" applyBorder="1" applyAlignment="1">
      <alignment horizontal="center"/>
    </xf>
    <xf numFmtId="0" fontId="20" fillId="0" borderId="12" xfId="0" applyFont="1" applyBorder="1" applyAlignment="1">
      <alignment horizontal="center"/>
    </xf>
    <xf numFmtId="0" fontId="20" fillId="0" borderId="18" xfId="0" applyFont="1" applyBorder="1" applyAlignment="1">
      <alignment horizontal="center"/>
    </xf>
    <xf numFmtId="0" fontId="20" fillId="0" borderId="31" xfId="0" applyFont="1" applyBorder="1" applyAlignment="1">
      <alignment horizontal="center"/>
    </xf>
    <xf numFmtId="0" fontId="20" fillId="0" borderId="58" xfId="0" applyFont="1" applyBorder="1" applyAlignment="1">
      <alignment horizontal="center"/>
    </xf>
    <xf numFmtId="0" fontId="20" fillId="0" borderId="13" xfId="0" applyFont="1" applyBorder="1" applyAlignment="1">
      <alignment horizontal="center"/>
    </xf>
    <xf numFmtId="0" fontId="20" fillId="0" borderId="10" xfId="0" applyFont="1" applyBorder="1" applyAlignment="1">
      <alignment horizontal="center" vertical="center" wrapText="1"/>
    </xf>
    <xf numFmtId="14" fontId="18" fillId="0" borderId="10" xfId="0" applyNumberFormat="1" applyFont="1" applyBorder="1" applyAlignment="1">
      <alignment horizontal="left" vertical="center" wrapText="1"/>
    </xf>
    <xf numFmtId="49" fontId="42" fillId="0" borderId="11" xfId="0" applyNumberFormat="1" applyFont="1" applyBorder="1" applyAlignment="1">
      <alignment horizontal="justify" vertical="center" wrapText="1" readingOrder="1"/>
    </xf>
    <xf numFmtId="3" fontId="3" fillId="0" borderId="10" xfId="0" applyNumberFormat="1" applyFont="1" applyBorder="1" applyAlignment="1">
      <alignment vertical="center" wrapText="1"/>
    </xf>
    <xf numFmtId="0" fontId="10" fillId="0" borderId="10" xfId="0" applyFont="1" applyBorder="1" applyAlignment="1">
      <alignment vertical="center" wrapText="1"/>
    </xf>
    <xf numFmtId="3" fontId="10"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0" fontId="98" fillId="0" borderId="10" xfId="0" applyFont="1" applyBorder="1" applyAlignment="1">
      <alignment wrapText="1"/>
    </xf>
    <xf numFmtId="3" fontId="44" fillId="0" borderId="0" xfId="0" applyNumberFormat="1" applyFont="1" applyAlignment="1">
      <alignment vertical="center"/>
    </xf>
    <xf numFmtId="0" fontId="44" fillId="0" borderId="0" xfId="0" applyFont="1" applyAlignment="1">
      <alignment vertical="center"/>
    </xf>
    <xf numFmtId="3" fontId="20" fillId="37" borderId="52" xfId="0" applyNumberFormat="1" applyFont="1" applyFill="1" applyBorder="1" applyAlignment="1">
      <alignment horizontal="center" vertical="center" wrapText="1"/>
    </xf>
    <xf numFmtId="3" fontId="12" fillId="33" borderId="52" xfId="0" applyNumberFormat="1" applyFont="1" applyFill="1" applyBorder="1" applyAlignment="1">
      <alignment horizontal="center" vertical="center" wrapText="1"/>
    </xf>
    <xf numFmtId="3" fontId="11" fillId="0" borderId="59" xfId="0" applyNumberFormat="1" applyFont="1" applyBorder="1" applyAlignment="1">
      <alignment/>
    </xf>
    <xf numFmtId="3" fontId="20" fillId="37" borderId="13" xfId="0" applyNumberFormat="1" applyFont="1" applyFill="1" applyBorder="1" applyAlignment="1">
      <alignment horizontal="center" vertical="center" wrapText="1"/>
    </xf>
    <xf numFmtId="3" fontId="10" fillId="35" borderId="13" xfId="0" applyNumberFormat="1" applyFont="1" applyFill="1" applyBorder="1" applyAlignment="1">
      <alignment/>
    </xf>
    <xf numFmtId="3" fontId="11" fillId="33" borderId="60" xfId="0" applyNumberFormat="1" applyFont="1" applyFill="1" applyBorder="1" applyAlignment="1">
      <alignment/>
    </xf>
    <xf numFmtId="3" fontId="12" fillId="33" borderId="13" xfId="0" applyNumberFormat="1" applyFont="1" applyFill="1" applyBorder="1" applyAlignment="1">
      <alignment horizontal="center" vertical="center" wrapText="1"/>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7" xfId="0" applyFont="1" applyBorder="1" applyAlignment="1">
      <alignment vertical="center"/>
    </xf>
    <xf numFmtId="0" fontId="0" fillId="0" borderId="17" xfId="0" applyFont="1" applyBorder="1" applyAlignment="1">
      <alignment vertical="center" wrapText="1"/>
    </xf>
    <xf numFmtId="49" fontId="12" fillId="33" borderId="55" xfId="0" applyNumberFormat="1" applyFont="1" applyFill="1" applyBorder="1" applyAlignment="1">
      <alignment horizontal="center" vertical="center" wrapText="1"/>
    </xf>
    <xf numFmtId="0" fontId="99" fillId="0" borderId="12" xfId="0" applyFont="1" applyFill="1" applyBorder="1" applyAlignment="1">
      <alignment vertical="center" wrapText="1"/>
    </xf>
    <xf numFmtId="0" fontId="99" fillId="0" borderId="12" xfId="0" applyFont="1" applyFill="1" applyBorder="1" applyAlignment="1">
      <alignment horizontal="center" vertical="center"/>
    </xf>
    <xf numFmtId="3" fontId="99" fillId="0" borderId="12" xfId="0" applyNumberFormat="1" applyFont="1" applyFill="1" applyBorder="1" applyAlignment="1">
      <alignment vertical="center"/>
    </xf>
    <xf numFmtId="3" fontId="99" fillId="0" borderId="12" xfId="0" applyNumberFormat="1" applyFont="1" applyFill="1" applyBorder="1" applyAlignment="1">
      <alignment horizontal="right" vertical="center"/>
    </xf>
    <xf numFmtId="49" fontId="52" fillId="33" borderId="12" xfId="0" applyNumberFormat="1" applyFont="1" applyFill="1" applyBorder="1" applyAlignment="1">
      <alignment horizontal="center" vertical="center"/>
    </xf>
    <xf numFmtId="3" fontId="54" fillId="0" borderId="61" xfId="0" applyNumberFormat="1" applyFont="1" applyBorder="1" applyAlignment="1">
      <alignment vertical="center"/>
    </xf>
    <xf numFmtId="3" fontId="54" fillId="0" borderId="12" xfId="0" applyNumberFormat="1" applyFont="1" applyBorder="1" applyAlignment="1">
      <alignment horizontal="right" vertical="center"/>
    </xf>
    <xf numFmtId="3" fontId="54" fillId="0" borderId="31" xfId="0" applyNumberFormat="1" applyFont="1" applyFill="1" applyBorder="1" applyAlignment="1">
      <alignment horizontal="right" vertical="center"/>
    </xf>
    <xf numFmtId="3" fontId="54" fillId="0" borderId="41" xfId="0" applyNumberFormat="1" applyFont="1" applyBorder="1" applyAlignment="1">
      <alignment vertical="center" wrapText="1"/>
    </xf>
    <xf numFmtId="3" fontId="54" fillId="0" borderId="44" xfId="0" applyNumberFormat="1" applyFont="1" applyBorder="1" applyAlignment="1">
      <alignment horizontal="right" vertical="center"/>
    </xf>
    <xf numFmtId="3" fontId="54" fillId="0" borderId="21" xfId="0" applyNumberFormat="1" applyFont="1" applyFill="1" applyBorder="1" applyAlignment="1">
      <alignment horizontal="right" vertical="center"/>
    </xf>
    <xf numFmtId="0" fontId="52" fillId="35" borderId="10" xfId="0" applyFont="1" applyFill="1" applyBorder="1" applyAlignment="1">
      <alignment vertical="center"/>
    </xf>
    <xf numFmtId="3" fontId="52" fillId="35" borderId="10" xfId="0" applyNumberFormat="1" applyFont="1" applyFill="1" applyBorder="1" applyAlignment="1">
      <alignment horizontal="right" vertical="center"/>
    </xf>
    <xf numFmtId="3" fontId="52" fillId="35" borderId="13" xfId="0" applyNumberFormat="1" applyFont="1" applyFill="1" applyBorder="1" applyAlignment="1">
      <alignment horizontal="right" vertical="center"/>
    </xf>
    <xf numFmtId="0" fontId="52" fillId="0" borderId="44" xfId="0" applyFont="1" applyBorder="1" applyAlignment="1">
      <alignment vertical="center" wrapText="1"/>
    </xf>
    <xf numFmtId="0" fontId="53" fillId="0" borderId="11" xfId="0" applyFont="1" applyBorder="1" applyAlignment="1">
      <alignment vertical="center" wrapText="1"/>
    </xf>
    <xf numFmtId="49" fontId="52" fillId="33" borderId="43" xfId="0" applyNumberFormat="1" applyFont="1" applyFill="1" applyBorder="1" applyAlignment="1">
      <alignment horizontal="center" vertical="center" wrapText="1"/>
    </xf>
    <xf numFmtId="3" fontId="54" fillId="0" borderId="25" xfId="0" applyNumberFormat="1" applyFont="1" applyBorder="1" applyAlignment="1">
      <alignment horizontal="right" vertical="center"/>
    </xf>
    <xf numFmtId="3" fontId="54" fillId="0" borderId="60" xfId="0" applyNumberFormat="1" applyFont="1" applyBorder="1" applyAlignment="1">
      <alignment vertical="center" wrapText="1"/>
    </xf>
    <xf numFmtId="0" fontId="52" fillId="35" borderId="13" xfId="0" applyFont="1" applyFill="1" applyBorder="1" applyAlignment="1">
      <alignment vertical="center"/>
    </xf>
    <xf numFmtId="0" fontId="53" fillId="0" borderId="17" xfId="0" applyFont="1" applyBorder="1" applyAlignment="1">
      <alignment vertical="center" wrapText="1"/>
    </xf>
    <xf numFmtId="3" fontId="31" fillId="0" borderId="15" xfId="0" applyNumberFormat="1" applyFont="1" applyBorder="1" applyAlignment="1">
      <alignment vertical="center" wrapText="1"/>
    </xf>
    <xf numFmtId="49" fontId="12" fillId="0" borderId="52" xfId="56" applyNumberFormat="1" applyFont="1" applyBorder="1" applyAlignment="1" applyProtection="1">
      <alignment vertical="center" wrapText="1"/>
      <protection/>
    </xf>
    <xf numFmtId="0" fontId="99" fillId="0" borderId="0" xfId="0" applyFont="1" applyBorder="1" applyAlignment="1">
      <alignment vertical="center"/>
    </xf>
    <xf numFmtId="0" fontId="100" fillId="0" borderId="0" xfId="0" applyFont="1" applyAlignment="1">
      <alignment/>
    </xf>
    <xf numFmtId="49" fontId="12" fillId="33" borderId="13" xfId="0" applyNumberFormat="1" applyFont="1" applyFill="1" applyBorder="1" applyAlignment="1">
      <alignment horizontal="center" vertical="center" wrapText="1"/>
    </xf>
    <xf numFmtId="3" fontId="15" fillId="0" borderId="0" xfId="0" applyNumberFormat="1" applyFont="1" applyBorder="1" applyAlignment="1">
      <alignment/>
    </xf>
    <xf numFmtId="3" fontId="16" fillId="39" borderId="10" xfId="0" applyNumberFormat="1" applyFont="1" applyFill="1" applyBorder="1" applyAlignment="1">
      <alignment/>
    </xf>
    <xf numFmtId="3" fontId="16" fillId="39" borderId="13" xfId="0" applyNumberFormat="1" applyFont="1" applyFill="1" applyBorder="1" applyAlignment="1">
      <alignment/>
    </xf>
    <xf numFmtId="3" fontId="16" fillId="39" borderId="52" xfId="0" applyNumberFormat="1" applyFont="1" applyFill="1" applyBorder="1" applyAlignment="1">
      <alignment/>
    </xf>
    <xf numFmtId="3" fontId="20" fillId="36" borderId="10" xfId="0" applyNumberFormat="1" applyFont="1" applyFill="1" applyBorder="1" applyAlignment="1">
      <alignment/>
    </xf>
    <xf numFmtId="3" fontId="20" fillId="36" borderId="13" xfId="0" applyNumberFormat="1" applyFont="1" applyFill="1" applyBorder="1" applyAlignment="1">
      <alignment/>
    </xf>
    <xf numFmtId="3" fontId="25" fillId="36" borderId="10" xfId="0" applyNumberFormat="1" applyFont="1" applyFill="1" applyBorder="1" applyAlignment="1">
      <alignment/>
    </xf>
    <xf numFmtId="3" fontId="25" fillId="36" borderId="34" xfId="0" applyNumberFormat="1" applyFont="1" applyFill="1" applyBorder="1" applyAlignment="1">
      <alignment/>
    </xf>
    <xf numFmtId="3" fontId="25" fillId="36" borderId="56" xfId="0" applyNumberFormat="1" applyFont="1" applyFill="1" applyBorder="1" applyAlignment="1">
      <alignment/>
    </xf>
    <xf numFmtId="3" fontId="25" fillId="36" borderId="52" xfId="0" applyNumberFormat="1" applyFont="1" applyFill="1" applyBorder="1" applyAlignment="1">
      <alignment/>
    </xf>
    <xf numFmtId="3" fontId="25" fillId="36" borderId="13" xfId="0" applyNumberFormat="1" applyFont="1" applyFill="1" applyBorder="1" applyAlignment="1">
      <alignment/>
    </xf>
    <xf numFmtId="3" fontId="11" fillId="38" borderId="62" xfId="0" applyNumberFormat="1" applyFont="1" applyFill="1" applyBorder="1" applyAlignment="1">
      <alignment/>
    </xf>
    <xf numFmtId="3" fontId="11" fillId="38" borderId="22" xfId="0" applyNumberFormat="1" applyFont="1" applyFill="1" applyBorder="1" applyAlignment="1">
      <alignment/>
    </xf>
    <xf numFmtId="3" fontId="11" fillId="33" borderId="63" xfId="0" applyNumberFormat="1" applyFont="1" applyFill="1" applyBorder="1" applyAlignment="1">
      <alignment/>
    </xf>
    <xf numFmtId="3" fontId="11" fillId="33" borderId="62" xfId="0" applyNumberFormat="1" applyFont="1" applyFill="1" applyBorder="1" applyAlignment="1">
      <alignment/>
    </xf>
    <xf numFmtId="3" fontId="11" fillId="38" borderId="60" xfId="0" applyNumberFormat="1" applyFont="1" applyFill="1" applyBorder="1" applyAlignment="1">
      <alignment/>
    </xf>
    <xf numFmtId="3" fontId="11" fillId="38" borderId="64" xfId="0" applyNumberFormat="1" applyFont="1" applyFill="1" applyBorder="1" applyAlignment="1">
      <alignment/>
    </xf>
    <xf numFmtId="3" fontId="11" fillId="38" borderId="65" xfId="0" applyNumberFormat="1" applyFont="1" applyFill="1" applyBorder="1" applyAlignment="1">
      <alignment/>
    </xf>
    <xf numFmtId="3" fontId="11" fillId="33" borderId="66" xfId="0" applyNumberFormat="1" applyFont="1" applyFill="1" applyBorder="1" applyAlignment="1">
      <alignment/>
    </xf>
    <xf numFmtId="3" fontId="11" fillId="33" borderId="64" xfId="0" applyNumberFormat="1" applyFont="1" applyFill="1" applyBorder="1" applyAlignment="1">
      <alignment/>
    </xf>
    <xf numFmtId="0" fontId="18" fillId="0" borderId="0" xfId="0" applyFont="1" applyBorder="1" applyAlignment="1">
      <alignment/>
    </xf>
    <xf numFmtId="3" fontId="18" fillId="0" borderId="0" xfId="0" applyNumberFormat="1" applyFont="1" applyBorder="1" applyAlignment="1">
      <alignment/>
    </xf>
    <xf numFmtId="0" fontId="11" fillId="39" borderId="10" xfId="0" applyFont="1" applyFill="1" applyBorder="1" applyAlignment="1">
      <alignment/>
    </xf>
    <xf numFmtId="0" fontId="18" fillId="0" borderId="12" xfId="0" applyFont="1" applyFill="1" applyBorder="1" applyAlignment="1">
      <alignment horizontal="center"/>
    </xf>
    <xf numFmtId="0" fontId="12" fillId="0" borderId="12" xfId="0" applyFont="1" applyFill="1" applyBorder="1" applyAlignment="1">
      <alignment horizontal="center"/>
    </xf>
    <xf numFmtId="0" fontId="18" fillId="0" borderId="12" xfId="0" applyFont="1" applyFill="1" applyBorder="1" applyAlignment="1">
      <alignment horizontal="left"/>
    </xf>
    <xf numFmtId="3" fontId="18" fillId="0" borderId="12" xfId="0" applyNumberFormat="1" applyFont="1" applyFill="1" applyBorder="1" applyAlignment="1">
      <alignment/>
    </xf>
    <xf numFmtId="3" fontId="18" fillId="0" borderId="31" xfId="0" applyNumberFormat="1" applyFont="1" applyFill="1" applyBorder="1" applyAlignment="1">
      <alignment/>
    </xf>
    <xf numFmtId="3" fontId="15" fillId="0" borderId="12" xfId="0" applyNumberFormat="1" applyFont="1" applyFill="1" applyBorder="1" applyAlignment="1">
      <alignment/>
    </xf>
    <xf numFmtId="3" fontId="15" fillId="0" borderId="24" xfId="0" applyNumberFormat="1" applyFont="1" applyFill="1" applyBorder="1" applyAlignment="1">
      <alignment/>
    </xf>
    <xf numFmtId="3" fontId="15" fillId="0" borderId="63" xfId="0" applyNumberFormat="1" applyFont="1" applyFill="1" applyBorder="1" applyAlignment="1">
      <alignment/>
    </xf>
    <xf numFmtId="3" fontId="15" fillId="0" borderId="53" xfId="0" applyNumberFormat="1" applyFont="1" applyFill="1" applyBorder="1" applyAlignment="1">
      <alignment/>
    </xf>
    <xf numFmtId="3" fontId="15" fillId="0" borderId="31" xfId="0" applyNumberFormat="1" applyFont="1" applyFill="1" applyBorder="1" applyAlignment="1">
      <alignment/>
    </xf>
    <xf numFmtId="0" fontId="18" fillId="0" borderId="16" xfId="0" applyFont="1" applyFill="1" applyBorder="1" applyAlignment="1">
      <alignment horizontal="center"/>
    </xf>
    <xf numFmtId="0" fontId="12" fillId="0" borderId="16" xfId="0" applyFont="1" applyFill="1" applyBorder="1" applyAlignment="1">
      <alignment horizontal="center"/>
    </xf>
    <xf numFmtId="0" fontId="18" fillId="0" borderId="16" xfId="0" applyFont="1" applyFill="1" applyBorder="1" applyAlignment="1">
      <alignment horizontal="left"/>
    </xf>
    <xf numFmtId="3" fontId="18" fillId="0" borderId="16" xfId="0" applyNumberFormat="1" applyFont="1" applyFill="1" applyBorder="1" applyAlignment="1">
      <alignment/>
    </xf>
    <xf numFmtId="3" fontId="18" fillId="0" borderId="33" xfId="0" applyNumberFormat="1" applyFont="1" applyFill="1" applyBorder="1" applyAlignment="1">
      <alignment/>
    </xf>
    <xf numFmtId="3" fontId="15" fillId="0" borderId="16" xfId="0" applyNumberFormat="1" applyFont="1" applyFill="1" applyBorder="1" applyAlignment="1">
      <alignment/>
    </xf>
    <xf numFmtId="3" fontId="15" fillId="0" borderId="37" xfId="0" applyNumberFormat="1" applyFont="1" applyFill="1" applyBorder="1" applyAlignment="1">
      <alignment/>
    </xf>
    <xf numFmtId="3" fontId="15" fillId="0" borderId="67" xfId="0" applyNumberFormat="1" applyFont="1" applyFill="1" applyBorder="1" applyAlignment="1">
      <alignment/>
    </xf>
    <xf numFmtId="3" fontId="15" fillId="0" borderId="59" xfId="0" applyNumberFormat="1" applyFont="1" applyFill="1" applyBorder="1" applyAlignment="1">
      <alignment/>
    </xf>
    <xf numFmtId="3" fontId="15" fillId="0" borderId="33" xfId="0" applyNumberFormat="1" applyFont="1" applyFill="1" applyBorder="1" applyAlignment="1">
      <alignment/>
    </xf>
    <xf numFmtId="3" fontId="18" fillId="0" borderId="19" xfId="0" applyNumberFormat="1" applyFont="1" applyFill="1" applyBorder="1" applyAlignment="1">
      <alignment/>
    </xf>
    <xf numFmtId="3" fontId="18" fillId="0" borderId="17" xfId="0" applyNumberFormat="1" applyFont="1" applyFill="1" applyBorder="1" applyAlignment="1">
      <alignment/>
    </xf>
    <xf numFmtId="3" fontId="15" fillId="0" borderId="17" xfId="0" applyNumberFormat="1" applyFont="1" applyFill="1" applyBorder="1" applyAlignment="1">
      <alignment/>
    </xf>
    <xf numFmtId="3" fontId="15" fillId="0" borderId="27" xfId="0" applyNumberFormat="1" applyFont="1" applyFill="1" applyBorder="1" applyAlignment="1">
      <alignment/>
    </xf>
    <xf numFmtId="3" fontId="15" fillId="0" borderId="57" xfId="0" applyNumberFormat="1" applyFont="1" applyFill="1" applyBorder="1" applyAlignment="1">
      <alignment/>
    </xf>
    <xf numFmtId="3" fontId="15" fillId="0" borderId="68" xfId="0" applyNumberFormat="1" applyFont="1" applyFill="1" applyBorder="1" applyAlignment="1">
      <alignment/>
    </xf>
    <xf numFmtId="3" fontId="15" fillId="0" borderId="19" xfId="0" applyNumberFormat="1" applyFont="1" applyFill="1" applyBorder="1" applyAlignment="1">
      <alignment/>
    </xf>
    <xf numFmtId="0" fontId="18" fillId="0" borderId="17" xfId="0" applyFont="1" applyFill="1" applyBorder="1" applyAlignment="1">
      <alignment horizontal="center"/>
    </xf>
    <xf numFmtId="0" fontId="12" fillId="0" borderId="17" xfId="0" applyFont="1" applyFill="1" applyBorder="1" applyAlignment="1">
      <alignment horizontal="center"/>
    </xf>
    <xf numFmtId="0" fontId="18" fillId="0" borderId="17" xfId="0" applyFont="1" applyFill="1" applyBorder="1" applyAlignment="1">
      <alignment horizontal="left"/>
    </xf>
    <xf numFmtId="0" fontId="18" fillId="0" borderId="44" xfId="0" applyFont="1" applyFill="1" applyBorder="1" applyAlignment="1">
      <alignment horizontal="center"/>
    </xf>
    <xf numFmtId="0" fontId="12" fillId="0" borderId="44" xfId="0" applyFont="1" applyFill="1" applyBorder="1" applyAlignment="1">
      <alignment horizontal="center"/>
    </xf>
    <xf numFmtId="0" fontId="18" fillId="0" borderId="44" xfId="0" applyFont="1" applyFill="1" applyBorder="1" applyAlignment="1">
      <alignment horizontal="left"/>
    </xf>
    <xf numFmtId="3" fontId="18" fillId="0" borderId="44" xfId="0" applyNumberFormat="1" applyFont="1" applyFill="1" applyBorder="1" applyAlignment="1">
      <alignment/>
    </xf>
    <xf numFmtId="3" fontId="18" fillId="0" borderId="21" xfId="0" applyNumberFormat="1" applyFont="1" applyFill="1" applyBorder="1" applyAlignment="1">
      <alignment/>
    </xf>
    <xf numFmtId="3" fontId="15" fillId="0" borderId="44" xfId="0" applyNumberFormat="1" applyFont="1" applyFill="1" applyBorder="1" applyAlignment="1">
      <alignment/>
    </xf>
    <xf numFmtId="3" fontId="15" fillId="0" borderId="45" xfId="0" applyNumberFormat="1" applyFont="1" applyFill="1" applyBorder="1" applyAlignment="1">
      <alignment/>
    </xf>
    <xf numFmtId="3" fontId="15" fillId="0" borderId="46" xfId="0" applyNumberFormat="1" applyFont="1" applyFill="1" applyBorder="1" applyAlignment="1">
      <alignment/>
    </xf>
    <xf numFmtId="3" fontId="15" fillId="0" borderId="50" xfId="0" applyNumberFormat="1" applyFont="1" applyFill="1" applyBorder="1" applyAlignment="1">
      <alignment/>
    </xf>
    <xf numFmtId="3" fontId="15" fillId="0" borderId="21" xfId="0" applyNumberFormat="1" applyFont="1" applyFill="1" applyBorder="1" applyAlignment="1">
      <alignment/>
    </xf>
    <xf numFmtId="0" fontId="18" fillId="0" borderId="11" xfId="0" applyFont="1" applyFill="1" applyBorder="1" applyAlignment="1">
      <alignment vertical="center" wrapText="1"/>
    </xf>
    <xf numFmtId="0" fontId="18" fillId="0" borderId="11" xfId="0" applyFont="1" applyFill="1" applyBorder="1" applyAlignment="1">
      <alignment horizontal="center"/>
    </xf>
    <xf numFmtId="0" fontId="18" fillId="0" borderId="11" xfId="0" applyFont="1" applyFill="1" applyBorder="1" applyAlignment="1">
      <alignment horizontal="left"/>
    </xf>
    <xf numFmtId="3" fontId="18" fillId="0" borderId="11" xfId="0" applyNumberFormat="1" applyFont="1" applyFill="1" applyBorder="1" applyAlignment="1">
      <alignment/>
    </xf>
    <xf numFmtId="3" fontId="18" fillId="0" borderId="11" xfId="0" applyNumberFormat="1" applyFont="1" applyFill="1" applyBorder="1" applyAlignment="1" quotePrefix="1">
      <alignment/>
    </xf>
    <xf numFmtId="3" fontId="18" fillId="0" borderId="20" xfId="0" applyNumberFormat="1" applyFont="1" applyFill="1" applyBorder="1" applyAlignment="1">
      <alignment/>
    </xf>
    <xf numFmtId="3" fontId="74" fillId="38" borderId="22" xfId="0" applyNumberFormat="1" applyFont="1" applyFill="1" applyBorder="1" applyAlignment="1">
      <alignment/>
    </xf>
    <xf numFmtId="3" fontId="11" fillId="33" borderId="22" xfId="0" applyNumberFormat="1" applyFont="1" applyFill="1" applyBorder="1" applyAlignment="1">
      <alignment/>
    </xf>
    <xf numFmtId="3" fontId="15" fillId="0" borderId="69" xfId="0" applyNumberFormat="1" applyFont="1" applyFill="1" applyBorder="1" applyAlignment="1">
      <alignment/>
    </xf>
    <xf numFmtId="0" fontId="18" fillId="0" borderId="17" xfId="0" applyNumberFormat="1" applyFont="1" applyFill="1" applyBorder="1" applyAlignment="1">
      <alignment vertical="center" wrapText="1"/>
    </xf>
    <xf numFmtId="0" fontId="18" fillId="0" borderId="17" xfId="0" applyFont="1" applyFill="1" applyBorder="1" applyAlignment="1">
      <alignment vertical="center" wrapText="1"/>
    </xf>
    <xf numFmtId="3" fontId="18" fillId="0" borderId="17" xfId="0" applyNumberFormat="1" applyFont="1" applyFill="1" applyBorder="1" applyAlignment="1" quotePrefix="1">
      <alignment/>
    </xf>
    <xf numFmtId="3" fontId="74" fillId="38" borderId="25" xfId="0" applyNumberFormat="1" applyFont="1" applyFill="1" applyBorder="1" applyAlignment="1">
      <alignment/>
    </xf>
    <xf numFmtId="3" fontId="11" fillId="33" borderId="25" xfId="0" applyNumberFormat="1" applyFont="1" applyFill="1" applyBorder="1" applyAlignment="1">
      <alignment/>
    </xf>
    <xf numFmtId="0" fontId="18" fillId="0" borderId="47" xfId="0" applyFont="1" applyFill="1" applyBorder="1" applyAlignment="1">
      <alignment vertical="center" wrapText="1"/>
    </xf>
    <xf numFmtId="0" fontId="18" fillId="0" borderId="43" xfId="0" applyFont="1" applyFill="1" applyBorder="1" applyAlignment="1">
      <alignment horizontal="center"/>
    </xf>
    <xf numFmtId="0" fontId="18" fillId="0" borderId="43" xfId="0" applyFont="1" applyFill="1" applyBorder="1" applyAlignment="1">
      <alignment horizontal="left"/>
    </xf>
    <xf numFmtId="3" fontId="18" fillId="0" borderId="43" xfId="0" applyNumberFormat="1" applyFont="1" applyFill="1" applyBorder="1" applyAlignment="1">
      <alignment/>
    </xf>
    <xf numFmtId="3" fontId="18" fillId="0" borderId="43" xfId="0" applyNumberFormat="1" applyFont="1" applyFill="1" applyBorder="1" applyAlignment="1" quotePrefix="1">
      <alignment/>
    </xf>
    <xf numFmtId="3" fontId="18" fillId="0" borderId="15" xfId="0" applyNumberFormat="1" applyFont="1" applyFill="1" applyBorder="1" applyAlignment="1">
      <alignment/>
    </xf>
    <xf numFmtId="3" fontId="15" fillId="0" borderId="70" xfId="0" applyNumberFormat="1" applyFont="1" applyFill="1" applyBorder="1" applyAlignment="1">
      <alignment/>
    </xf>
    <xf numFmtId="0" fontId="18" fillId="0" borderId="16" xfId="0" applyFont="1" applyFill="1" applyBorder="1" applyAlignment="1">
      <alignment vertical="center" wrapText="1"/>
    </xf>
    <xf numFmtId="0" fontId="18" fillId="0" borderId="18" xfId="0" applyNumberFormat="1" applyFont="1" applyFill="1" applyBorder="1" applyAlignment="1">
      <alignment vertical="center" wrapText="1"/>
    </xf>
    <xf numFmtId="0" fontId="18" fillId="0" borderId="18" xfId="0" applyFont="1" applyFill="1" applyBorder="1" applyAlignment="1">
      <alignment vertical="center" wrapText="1"/>
    </xf>
    <xf numFmtId="3" fontId="18" fillId="0" borderId="58" xfId="0" applyNumberFormat="1" applyFont="1" applyFill="1" applyBorder="1" applyAlignment="1">
      <alignment/>
    </xf>
    <xf numFmtId="3" fontId="18" fillId="0" borderId="18" xfId="0" applyNumberFormat="1" applyFont="1" applyFill="1" applyBorder="1" applyAlignment="1">
      <alignment/>
    </xf>
    <xf numFmtId="3" fontId="74" fillId="38" borderId="65" xfId="0" applyNumberFormat="1" applyFont="1" applyFill="1" applyBorder="1" applyAlignment="1">
      <alignment/>
    </xf>
    <xf numFmtId="3" fontId="11" fillId="33" borderId="65" xfId="0" applyNumberFormat="1" applyFont="1" applyFill="1" applyBorder="1" applyAlignment="1">
      <alignment/>
    </xf>
    <xf numFmtId="3" fontId="15" fillId="0" borderId="66" xfId="0" applyNumberFormat="1" applyFont="1" applyFill="1" applyBorder="1" applyAlignment="1">
      <alignment/>
    </xf>
    <xf numFmtId="3" fontId="15" fillId="0" borderId="0" xfId="0" applyNumberFormat="1" applyFont="1" applyBorder="1" applyAlignment="1">
      <alignment/>
    </xf>
    <xf numFmtId="3" fontId="15" fillId="0" borderId="15" xfId="0" applyNumberFormat="1" applyFont="1" applyBorder="1" applyAlignment="1">
      <alignment/>
    </xf>
    <xf numFmtId="0" fontId="18" fillId="0" borderId="10" xfId="0" applyFont="1" applyFill="1" applyBorder="1" applyAlignment="1">
      <alignment horizontal="center"/>
    </xf>
    <xf numFmtId="0" fontId="18" fillId="0" borderId="10" xfId="0" applyFont="1" applyFill="1" applyBorder="1" applyAlignment="1">
      <alignment horizontal="left"/>
    </xf>
    <xf numFmtId="3" fontId="18" fillId="0" borderId="10" xfId="0" applyNumberFormat="1" applyFont="1" applyFill="1" applyBorder="1" applyAlignment="1">
      <alignment/>
    </xf>
    <xf numFmtId="3" fontId="18" fillId="0" borderId="13" xfId="0" applyNumberFormat="1" applyFont="1" applyFill="1" applyBorder="1" applyAlignment="1">
      <alignment/>
    </xf>
    <xf numFmtId="3" fontId="15" fillId="0" borderId="10" xfId="0" applyNumberFormat="1" applyFont="1" applyFill="1" applyBorder="1" applyAlignment="1">
      <alignment/>
    </xf>
    <xf numFmtId="3" fontId="15" fillId="0" borderId="34" xfId="0" applyNumberFormat="1" applyFont="1" applyFill="1" applyBorder="1" applyAlignment="1">
      <alignment/>
    </xf>
    <xf numFmtId="3" fontId="15" fillId="0" borderId="56" xfId="0" applyNumberFormat="1" applyFont="1" applyFill="1" applyBorder="1" applyAlignment="1">
      <alignment/>
    </xf>
    <xf numFmtId="3" fontId="11" fillId="33" borderId="56" xfId="0" applyNumberFormat="1" applyFont="1" applyFill="1" applyBorder="1" applyAlignment="1">
      <alignment vertical="center"/>
    </xf>
    <xf numFmtId="3" fontId="11" fillId="33" borderId="36" xfId="0" applyNumberFormat="1" applyFont="1" applyFill="1" applyBorder="1" applyAlignment="1">
      <alignment vertical="center"/>
    </xf>
    <xf numFmtId="3" fontId="15" fillId="0" borderId="71" xfId="0" applyNumberFormat="1" applyFont="1" applyBorder="1" applyAlignment="1">
      <alignment/>
    </xf>
    <xf numFmtId="3" fontId="15" fillId="0" borderId="52" xfId="0" applyNumberFormat="1" applyFont="1" applyFill="1" applyBorder="1" applyAlignment="1">
      <alignment/>
    </xf>
    <xf numFmtId="3" fontId="15" fillId="0" borderId="13" xfId="0" applyNumberFormat="1" applyFont="1" applyFill="1" applyBorder="1" applyAlignment="1">
      <alignment/>
    </xf>
    <xf numFmtId="3" fontId="12" fillId="33" borderId="50" xfId="0" applyNumberFormat="1" applyFont="1" applyFill="1" applyBorder="1" applyAlignment="1">
      <alignment horizontal="center" vertical="center" wrapText="1"/>
    </xf>
    <xf numFmtId="3" fontId="11" fillId="0" borderId="10" xfId="0" applyNumberFormat="1" applyFont="1" applyBorder="1" applyAlignment="1">
      <alignment/>
    </xf>
    <xf numFmtId="3" fontId="25" fillId="36" borderId="55" xfId="0" applyNumberFormat="1" applyFont="1" applyFill="1" applyBorder="1" applyAlignment="1">
      <alignment/>
    </xf>
    <xf numFmtId="3" fontId="15" fillId="0" borderId="55" xfId="0" applyNumberFormat="1" applyFont="1" applyFill="1" applyBorder="1" applyAlignment="1">
      <alignment/>
    </xf>
    <xf numFmtId="3" fontId="11" fillId="0" borderId="18" xfId="0" applyNumberFormat="1" applyFont="1" applyBorder="1" applyAlignment="1">
      <alignment/>
    </xf>
    <xf numFmtId="3" fontId="11" fillId="0" borderId="72" xfId="0" applyNumberFormat="1" applyFont="1" applyBorder="1" applyAlignment="1">
      <alignment/>
    </xf>
    <xf numFmtId="3" fontId="11" fillId="0" borderId="58" xfId="0" applyNumberFormat="1" applyFont="1" applyBorder="1" applyAlignment="1">
      <alignment/>
    </xf>
    <xf numFmtId="0" fontId="101" fillId="0" borderId="0" xfId="0" applyFont="1" applyAlignment="1">
      <alignment/>
    </xf>
    <xf numFmtId="0" fontId="102" fillId="0" borderId="0" xfId="0" applyFont="1" applyBorder="1" applyAlignment="1">
      <alignment vertical="center"/>
    </xf>
    <xf numFmtId="0" fontId="102"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99" fillId="0" borderId="52" xfId="0" applyFont="1" applyBorder="1" applyAlignment="1">
      <alignment wrapText="1"/>
    </xf>
    <xf numFmtId="3" fontId="12" fillId="7" borderId="47" xfId="0" applyNumberFormat="1" applyFont="1" applyFill="1" applyBorder="1" applyAlignment="1">
      <alignment horizontal="center" vertical="center" wrapText="1"/>
    </xf>
    <xf numFmtId="0" fontId="47" fillId="0" borderId="0" xfId="0"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horizontal="center" vertical="center" wrapText="1"/>
    </xf>
    <xf numFmtId="0" fontId="43" fillId="0" borderId="0" xfId="0" applyFont="1" applyBorder="1" applyAlignment="1">
      <alignment horizontal="right" vertical="center" wrapText="1"/>
    </xf>
    <xf numFmtId="3" fontId="9" fillId="0" borderId="0" xfId="56" applyNumberFormat="1" applyFont="1" applyBorder="1" applyAlignment="1">
      <alignment horizontal="center" vertical="center"/>
    </xf>
    <xf numFmtId="3" fontId="9" fillId="33" borderId="0" xfId="56" applyNumberFormat="1" applyFont="1" applyFill="1" applyBorder="1" applyAlignment="1">
      <alignment horizontal="center" vertical="center"/>
    </xf>
    <xf numFmtId="0" fontId="52" fillId="33" borderId="43" xfId="0" applyNumberFormat="1" applyFont="1" applyFill="1" applyBorder="1" applyAlignment="1">
      <alignment horizontal="center" vertical="center" wrapText="1"/>
    </xf>
    <xf numFmtId="0" fontId="52" fillId="33" borderId="14" xfId="0" applyNumberFormat="1" applyFont="1" applyFill="1" applyBorder="1" applyAlignment="1">
      <alignment horizontal="center" vertical="center" wrapText="1"/>
    </xf>
    <xf numFmtId="0" fontId="52" fillId="33" borderId="15" xfId="0" applyNumberFormat="1" applyFont="1" applyFill="1" applyBorder="1" applyAlignment="1">
      <alignment horizontal="center" vertical="center" wrapText="1"/>
    </xf>
    <xf numFmtId="3" fontId="12" fillId="7" borderId="11" xfId="0" applyNumberFormat="1" applyFont="1" applyFill="1" applyBorder="1" applyAlignment="1">
      <alignment horizontal="center" vertical="center" wrapText="1"/>
    </xf>
    <xf numFmtId="3" fontId="3" fillId="0" borderId="0" xfId="56" applyNumberFormat="1" applyFont="1" applyFill="1" applyBorder="1" applyAlignment="1">
      <alignment horizontal="right" vertical="center"/>
    </xf>
    <xf numFmtId="3" fontId="3" fillId="40" borderId="10" xfId="56" applyNumberFormat="1" applyFont="1" applyFill="1" applyBorder="1" applyAlignment="1">
      <alignment horizontal="right" vertical="center"/>
    </xf>
    <xf numFmtId="3" fontId="52" fillId="33" borderId="0" xfId="0" applyNumberFormat="1" applyFont="1" applyFill="1" applyBorder="1" applyAlignment="1">
      <alignment horizontal="center" vertical="center" wrapText="1"/>
    </xf>
    <xf numFmtId="49" fontId="52" fillId="33" borderId="0" xfId="0" applyNumberFormat="1" applyFont="1" applyFill="1" applyBorder="1" applyAlignment="1">
      <alignment horizontal="center" vertical="center" wrapText="1"/>
    </xf>
    <xf numFmtId="49" fontId="52" fillId="33" borderId="44" xfId="0" applyNumberFormat="1" applyFont="1" applyFill="1" applyBorder="1" applyAlignment="1">
      <alignment horizontal="center" vertical="center" wrapText="1"/>
    </xf>
    <xf numFmtId="49" fontId="52" fillId="33" borderId="10" xfId="0" applyNumberFormat="1" applyFont="1" applyFill="1" applyBorder="1" applyAlignment="1">
      <alignment horizontal="center" vertical="center" wrapText="1"/>
    </xf>
    <xf numFmtId="49" fontId="52" fillId="41" borderId="10" xfId="0" applyNumberFormat="1" applyFont="1" applyFill="1" applyBorder="1" applyAlignment="1">
      <alignment horizontal="center" vertical="center" wrapText="1"/>
    </xf>
    <xf numFmtId="3" fontId="54" fillId="0" borderId="57" xfId="0" applyNumberFormat="1" applyFont="1" applyBorder="1" applyAlignment="1">
      <alignment horizontal="right" vertical="center"/>
    </xf>
    <xf numFmtId="3" fontId="54" fillId="0" borderId="60" xfId="0" applyNumberFormat="1" applyFont="1" applyFill="1" applyBorder="1" applyAlignment="1">
      <alignment horizontal="right" vertical="center"/>
    </xf>
    <xf numFmtId="3" fontId="54" fillId="0" borderId="18" xfId="0" applyNumberFormat="1" applyFont="1" applyBorder="1" applyAlignment="1">
      <alignment horizontal="right" vertical="center"/>
    </xf>
    <xf numFmtId="3" fontId="39" fillId="41" borderId="0" xfId="0" applyNumberFormat="1" applyFont="1" applyFill="1" applyAlignment="1">
      <alignment/>
    </xf>
    <xf numFmtId="3" fontId="44" fillId="41" borderId="0" xfId="0" applyNumberFormat="1" applyFont="1" applyFill="1" applyAlignment="1">
      <alignment/>
    </xf>
    <xf numFmtId="0" fontId="31" fillId="33" borderId="14" xfId="0" applyFont="1" applyFill="1" applyBorder="1" applyAlignment="1">
      <alignment horizontal="center" vertical="center" wrapText="1"/>
    </xf>
    <xf numFmtId="0" fontId="0" fillId="0" borderId="0" xfId="0" applyBorder="1" applyAlignment="1">
      <alignment vertical="center" wrapText="1"/>
    </xf>
    <xf numFmtId="0" fontId="31" fillId="33" borderId="10" xfId="0" applyFont="1" applyFill="1" applyBorder="1" applyAlignment="1">
      <alignment horizontal="center" vertical="center" wrapText="1"/>
    </xf>
    <xf numFmtId="49" fontId="34" fillId="33" borderId="10" xfId="0" applyNumberFormat="1" applyFont="1" applyFill="1" applyBorder="1" applyAlignment="1">
      <alignment horizontal="center" vertical="center" wrapText="1"/>
    </xf>
    <xf numFmtId="49" fontId="34" fillId="33" borderId="13" xfId="0" applyNumberFormat="1" applyFont="1" applyFill="1" applyBorder="1" applyAlignment="1">
      <alignment horizontal="center" vertical="center" wrapText="1"/>
    </xf>
    <xf numFmtId="49" fontId="34" fillId="41" borderId="12" xfId="0" applyNumberFormat="1" applyFont="1" applyFill="1" applyBorder="1" applyAlignment="1">
      <alignment horizontal="center" vertical="center"/>
    </xf>
    <xf numFmtId="49" fontId="34" fillId="41" borderId="44" xfId="0" applyNumberFormat="1" applyFont="1" applyFill="1" applyBorder="1" applyAlignment="1">
      <alignment horizontal="center" vertical="center" wrapText="1"/>
    </xf>
    <xf numFmtId="3" fontId="3" fillId="40" borderId="10" xfId="0" applyNumberFormat="1" applyFont="1" applyFill="1" applyBorder="1" applyAlignment="1">
      <alignment/>
    </xf>
    <xf numFmtId="3" fontId="3" fillId="40" borderId="0" xfId="0" applyNumberFormat="1" applyFont="1" applyFill="1" applyBorder="1" applyAlignment="1">
      <alignment/>
    </xf>
    <xf numFmtId="3" fontId="10" fillId="5" borderId="10" xfId="0" applyNumberFormat="1" applyFont="1" applyFill="1" applyBorder="1" applyAlignment="1">
      <alignment/>
    </xf>
    <xf numFmtId="3" fontId="12" fillId="42" borderId="47" xfId="0" applyNumberFormat="1" applyFont="1" applyFill="1" applyBorder="1" applyAlignment="1">
      <alignment horizontal="center" vertical="center" wrapText="1"/>
    </xf>
    <xf numFmtId="3" fontId="9" fillId="38" borderId="47" xfId="0" applyNumberFormat="1" applyFont="1" applyFill="1" applyBorder="1" applyAlignment="1">
      <alignment/>
    </xf>
    <xf numFmtId="3" fontId="9" fillId="38" borderId="47" xfId="0" applyNumberFormat="1" applyFont="1" applyFill="1" applyBorder="1" applyAlignment="1">
      <alignment wrapText="1"/>
    </xf>
    <xf numFmtId="3" fontId="9" fillId="38" borderId="16" xfId="0" applyNumberFormat="1" applyFont="1" applyFill="1" applyBorder="1" applyAlignment="1">
      <alignment wrapText="1"/>
    </xf>
    <xf numFmtId="3" fontId="3" fillId="38" borderId="10" xfId="0" applyNumberFormat="1" applyFont="1" applyFill="1" applyBorder="1" applyAlignment="1">
      <alignment/>
    </xf>
    <xf numFmtId="3" fontId="104" fillId="41" borderId="0" xfId="0" applyNumberFormat="1" applyFont="1" applyFill="1" applyAlignment="1">
      <alignment/>
    </xf>
    <xf numFmtId="3" fontId="105" fillId="41" borderId="0" xfId="0" applyNumberFormat="1" applyFont="1" applyFill="1" applyAlignment="1">
      <alignment/>
    </xf>
    <xf numFmtId="3" fontId="34" fillId="41" borderId="0" xfId="0" applyNumberFormat="1" applyFont="1" applyFill="1" applyAlignment="1">
      <alignment/>
    </xf>
    <xf numFmtId="49" fontId="10" fillId="43" borderId="10" xfId="0" applyNumberFormat="1" applyFont="1" applyFill="1" applyBorder="1" applyAlignment="1">
      <alignment horizontal="center" vertical="center" wrapText="1"/>
    </xf>
    <xf numFmtId="49" fontId="12" fillId="43" borderId="13" xfId="0" applyNumberFormat="1" applyFont="1" applyFill="1" applyBorder="1" applyAlignment="1">
      <alignment horizontal="center" vertical="center" wrapText="1"/>
    </xf>
    <xf numFmtId="0" fontId="3" fillId="0" borderId="0" xfId="0" applyFont="1" applyAlignment="1">
      <alignment horizontal="center" vertical="center" wrapText="1"/>
    </xf>
    <xf numFmtId="0" fontId="10" fillId="0" borderId="52" xfId="0" applyFont="1" applyBorder="1" applyAlignment="1">
      <alignment horizontal="center"/>
    </xf>
    <xf numFmtId="0" fontId="10" fillId="0" borderId="13" xfId="0" applyFont="1" applyBorder="1" applyAlignment="1">
      <alignment horizontal="center"/>
    </xf>
    <xf numFmtId="0" fontId="10" fillId="0" borderId="52" xfId="0" applyFont="1" applyBorder="1" applyAlignment="1">
      <alignment horizontal="center" wrapText="1"/>
    </xf>
    <xf numFmtId="0" fontId="10" fillId="0" borderId="55" xfId="0" applyFont="1" applyBorder="1" applyAlignment="1">
      <alignment horizontal="center" wrapText="1"/>
    </xf>
    <xf numFmtId="0" fontId="10" fillId="0" borderId="13" xfId="0" applyFont="1" applyBorder="1" applyAlignment="1">
      <alignment horizontal="center" wrapText="1"/>
    </xf>
    <xf numFmtId="0" fontId="12" fillId="0" borderId="52" xfId="0" applyFont="1" applyBorder="1" applyAlignment="1">
      <alignment vertical="center"/>
    </xf>
    <xf numFmtId="0" fontId="12" fillId="0" borderId="13" xfId="0" applyFont="1" applyBorder="1" applyAlignment="1">
      <alignment vertical="center"/>
    </xf>
    <xf numFmtId="0" fontId="12" fillId="0" borderId="11" xfId="0" applyFont="1" applyBorder="1" applyAlignment="1">
      <alignment vertical="center" wrapText="1"/>
    </xf>
    <xf numFmtId="0" fontId="12" fillId="0" borderId="43" xfId="0" applyFont="1" applyBorder="1" applyAlignment="1">
      <alignment vertical="center" wrapText="1"/>
    </xf>
    <xf numFmtId="0" fontId="12" fillId="0" borderId="44" xfId="0" applyFont="1" applyBorder="1" applyAlignment="1">
      <alignment vertical="center" wrapText="1"/>
    </xf>
    <xf numFmtId="0" fontId="12" fillId="0" borderId="52" xfId="0" applyFont="1" applyBorder="1" applyAlignment="1">
      <alignment horizontal="left" vertical="center"/>
    </xf>
    <xf numFmtId="0" fontId="12" fillId="0" borderId="13" xfId="0" applyFont="1" applyBorder="1" applyAlignment="1">
      <alignment horizontal="left" vertical="center"/>
    </xf>
    <xf numFmtId="0" fontId="48" fillId="0" borderId="52" xfId="47" applyFont="1" applyBorder="1" applyAlignment="1" applyProtection="1">
      <alignment horizontal="center" wrapText="1"/>
      <protection/>
    </xf>
    <xf numFmtId="0" fontId="48" fillId="0" borderId="55" xfId="47" applyFont="1" applyBorder="1" applyAlignment="1" applyProtection="1">
      <alignment horizontal="center" wrapText="1"/>
      <protection/>
    </xf>
    <xf numFmtId="0" fontId="48" fillId="0" borderId="13" xfId="47" applyFont="1" applyBorder="1" applyAlignment="1" applyProtection="1">
      <alignment horizontal="center" wrapText="1"/>
      <protection/>
    </xf>
    <xf numFmtId="0" fontId="20" fillId="44" borderId="0" xfId="0" applyFont="1" applyFill="1" applyBorder="1" applyAlignment="1">
      <alignmen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182" fontId="12" fillId="0" borderId="41" xfId="56" applyNumberFormat="1" applyFont="1" applyBorder="1" applyAlignment="1" applyProtection="1">
      <alignment horizontal="right" vertical="center" wrapText="1"/>
      <protection/>
    </xf>
    <xf numFmtId="0" fontId="0" fillId="0" borderId="41" xfId="0" applyBorder="1" applyAlignment="1">
      <alignment horizontal="right" vertical="center" wrapText="1"/>
    </xf>
    <xf numFmtId="0" fontId="12" fillId="33" borderId="11"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4" xfId="0" applyBorder="1" applyAlignment="1">
      <alignment vertical="center" wrapText="1"/>
    </xf>
    <xf numFmtId="0" fontId="12" fillId="33" borderId="52"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13" xfId="0" applyBorder="1" applyAlignment="1">
      <alignment horizontal="center" vertical="center" wrapText="1"/>
    </xf>
    <xf numFmtId="0" fontId="18" fillId="0" borderId="44" xfId="0" applyFont="1" applyBorder="1" applyAlignment="1">
      <alignment vertical="center" wrapText="1"/>
    </xf>
    <xf numFmtId="3" fontId="18" fillId="0" borderId="53" xfId="0" applyNumberFormat="1" applyFont="1" applyBorder="1" applyAlignment="1">
      <alignment vertical="center" wrapText="1"/>
    </xf>
    <xf numFmtId="3" fontId="18" fillId="0" borderId="61" xfId="0" applyNumberFormat="1" applyFont="1" applyBorder="1" applyAlignment="1">
      <alignment vertical="center" wrapText="1"/>
    </xf>
    <xf numFmtId="3" fontId="18" fillId="0" borderId="31" xfId="0" applyNumberFormat="1" applyFont="1" applyBorder="1" applyAlignment="1">
      <alignment vertical="center" wrapText="1"/>
    </xf>
    <xf numFmtId="3" fontId="20" fillId="0" borderId="68" xfId="0" applyNumberFormat="1" applyFont="1" applyBorder="1" applyAlignment="1">
      <alignment vertical="center" wrapText="1"/>
    </xf>
    <xf numFmtId="3" fontId="20" fillId="0" borderId="73" xfId="0" applyNumberFormat="1" applyFont="1" applyBorder="1" applyAlignment="1">
      <alignment vertical="center" wrapText="1"/>
    </xf>
    <xf numFmtId="3" fontId="20" fillId="0" borderId="19" xfId="0" applyNumberFormat="1" applyFont="1" applyBorder="1" applyAlignment="1">
      <alignment vertical="center" wrapText="1"/>
    </xf>
    <xf numFmtId="3" fontId="12" fillId="0" borderId="41" xfId="0" applyNumberFormat="1" applyFont="1" applyBorder="1" applyAlignment="1">
      <alignment horizontal="right" vertical="center" wrapText="1"/>
    </xf>
    <xf numFmtId="3" fontId="0" fillId="0" borderId="41" xfId="0" applyNumberFormat="1" applyBorder="1" applyAlignment="1">
      <alignment horizontal="right" vertical="center" wrapText="1"/>
    </xf>
    <xf numFmtId="0" fontId="12" fillId="0" borderId="34" xfId="0" applyFont="1" applyBorder="1" applyAlignment="1">
      <alignment vertical="center" wrapText="1"/>
    </xf>
    <xf numFmtId="0" fontId="12" fillId="0" borderId="71" xfId="0" applyFont="1" applyBorder="1" applyAlignment="1">
      <alignment vertical="center" wrapText="1"/>
    </xf>
    <xf numFmtId="3" fontId="18" fillId="0" borderId="52" xfId="0" applyNumberFormat="1" applyFont="1" applyBorder="1" applyAlignment="1">
      <alignment vertical="center" wrapText="1"/>
    </xf>
    <xf numFmtId="3" fontId="18" fillId="0" borderId="55" xfId="0" applyNumberFormat="1" applyFont="1" applyBorder="1" applyAlignment="1">
      <alignment vertical="center" wrapText="1"/>
    </xf>
    <xf numFmtId="3" fontId="18" fillId="0" borderId="13" xfId="0" applyNumberFormat="1" applyFont="1" applyBorder="1" applyAlignment="1">
      <alignment vertical="center" wrapText="1"/>
    </xf>
    <xf numFmtId="3" fontId="18" fillId="0" borderId="68" xfId="0" applyNumberFormat="1" applyFont="1" applyBorder="1" applyAlignment="1">
      <alignment vertical="center" wrapText="1"/>
    </xf>
    <xf numFmtId="3" fontId="18" fillId="0" borderId="73" xfId="0" applyNumberFormat="1" applyFont="1" applyBorder="1" applyAlignment="1">
      <alignment vertical="center" wrapText="1"/>
    </xf>
    <xf numFmtId="3" fontId="18" fillId="0" borderId="19" xfId="0" applyNumberFormat="1" applyFont="1" applyBorder="1" applyAlignment="1">
      <alignment vertical="center" wrapText="1"/>
    </xf>
    <xf numFmtId="3" fontId="18" fillId="0" borderId="68" xfId="0" applyNumberFormat="1" applyFont="1" applyBorder="1" applyAlignment="1">
      <alignment horizontal="left" vertical="center" wrapText="1"/>
    </xf>
    <xf numFmtId="3" fontId="18" fillId="0" borderId="73" xfId="0" applyNumberFormat="1" applyFont="1" applyBorder="1" applyAlignment="1">
      <alignment horizontal="left" vertical="center" wrapText="1"/>
    </xf>
    <xf numFmtId="3" fontId="18" fillId="0" borderId="19" xfId="0" applyNumberFormat="1" applyFont="1" applyBorder="1" applyAlignment="1">
      <alignment horizontal="left" vertical="center" wrapText="1"/>
    </xf>
    <xf numFmtId="0" fontId="12"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71" xfId="0" applyBorder="1" applyAlignment="1">
      <alignment horizontal="center" vertical="center" wrapText="1"/>
    </xf>
    <xf numFmtId="0" fontId="17" fillId="0" borderId="24" xfId="0" applyFont="1" applyBorder="1" applyAlignment="1">
      <alignment vertical="center" wrapText="1"/>
    </xf>
    <xf numFmtId="0" fontId="40" fillId="0" borderId="22" xfId="0" applyFont="1" applyBorder="1" applyAlignment="1">
      <alignment vertical="center" wrapText="1"/>
    </xf>
    <xf numFmtId="0" fontId="40" fillId="0" borderId="23" xfId="0" applyFont="1" applyBorder="1" applyAlignment="1">
      <alignment vertical="center" wrapText="1"/>
    </xf>
    <xf numFmtId="0" fontId="24" fillId="0" borderId="74" xfId="0" applyFont="1" applyBorder="1" applyAlignment="1">
      <alignment vertical="center" wrapText="1"/>
    </xf>
    <xf numFmtId="0" fontId="24" fillId="0" borderId="65" xfId="0" applyFont="1" applyBorder="1" applyAlignment="1">
      <alignment vertical="center" wrapText="1"/>
    </xf>
    <xf numFmtId="0" fontId="41" fillId="0" borderId="65" xfId="0" applyFont="1" applyBorder="1" applyAlignment="1">
      <alignment vertical="center" wrapText="1"/>
    </xf>
    <xf numFmtId="0" fontId="41" fillId="0" borderId="75" xfId="0" applyFont="1" applyBorder="1" applyAlignment="1">
      <alignment vertical="center" wrapText="1"/>
    </xf>
    <xf numFmtId="0" fontId="20" fillId="0" borderId="11"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3" fontId="12" fillId="0" borderId="76" xfId="0" applyNumberFormat="1" applyFont="1" applyBorder="1" applyAlignment="1">
      <alignment horizontal="center" vertical="center" wrapText="1"/>
    </xf>
    <xf numFmtId="3" fontId="12" fillId="0" borderId="42" xfId="0" applyNumberFormat="1" applyFont="1" applyBorder="1" applyAlignment="1">
      <alignment horizontal="center" vertical="center" wrapText="1"/>
    </xf>
    <xf numFmtId="0" fontId="12" fillId="0" borderId="50" xfId="0" applyFont="1" applyBorder="1" applyAlignment="1">
      <alignment horizontal="center" vertical="center" wrapText="1"/>
    </xf>
    <xf numFmtId="0" fontId="12" fillId="0" borderId="21" xfId="0" applyFont="1" applyBorder="1" applyAlignment="1">
      <alignment horizontal="center" vertical="center" wrapText="1"/>
    </xf>
    <xf numFmtId="3" fontId="12" fillId="0" borderId="50" xfId="0" applyNumberFormat="1" applyFont="1" applyBorder="1" applyAlignment="1">
      <alignment horizontal="center" vertical="center" wrapText="1"/>
    </xf>
    <xf numFmtId="3" fontId="12" fillId="0" borderId="41" xfId="0" applyNumberFormat="1" applyFont="1" applyBorder="1" applyAlignment="1">
      <alignment horizontal="center" vertical="center" wrapText="1"/>
    </xf>
    <xf numFmtId="3" fontId="12" fillId="0" borderId="21"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8" xfId="0" applyFont="1" applyBorder="1" applyAlignment="1">
      <alignment horizontal="center" vertical="center" wrapText="1"/>
    </xf>
    <xf numFmtId="3" fontId="12" fillId="0" borderId="53" xfId="0" applyNumberFormat="1" applyFont="1" applyBorder="1" applyAlignment="1">
      <alignment horizontal="center" vertical="center" wrapText="1"/>
    </xf>
    <xf numFmtId="3" fontId="12" fillId="0" borderId="62" xfId="0" applyNumberFormat="1" applyFont="1" applyBorder="1" applyAlignment="1">
      <alignment horizontal="center" vertical="center" wrapText="1"/>
    </xf>
    <xf numFmtId="0" fontId="24" fillId="0" borderId="5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4" xfId="0" applyFont="1" applyBorder="1" applyAlignment="1">
      <alignment vertical="center" wrapText="1"/>
    </xf>
    <xf numFmtId="0" fontId="24" fillId="0" borderId="35" xfId="0" applyFont="1" applyBorder="1" applyAlignment="1">
      <alignment vertical="center" wrapText="1"/>
    </xf>
    <xf numFmtId="0" fontId="41" fillId="0" borderId="35" xfId="0" applyFont="1" applyBorder="1" applyAlignment="1">
      <alignment vertical="center" wrapText="1"/>
    </xf>
    <xf numFmtId="0" fontId="41" fillId="0" borderId="71" xfId="0" applyFont="1" applyBorder="1" applyAlignment="1">
      <alignment vertical="center" wrapText="1"/>
    </xf>
    <xf numFmtId="0" fontId="17" fillId="0" borderId="52" xfId="0" applyFont="1" applyBorder="1" applyAlignment="1">
      <alignment horizontal="center" vertical="center" wrapText="1"/>
    </xf>
    <xf numFmtId="49" fontId="12" fillId="0" borderId="0" xfId="0" applyNumberFormat="1" applyFont="1" applyBorder="1" applyAlignment="1">
      <alignment vertical="center" wrapText="1"/>
    </xf>
    <xf numFmtId="49" fontId="18" fillId="0" borderId="0" xfId="0" applyNumberFormat="1" applyFont="1" applyAlignment="1">
      <alignment vertical="center" wrapText="1"/>
    </xf>
    <xf numFmtId="49" fontId="12" fillId="0" borderId="52" xfId="56" applyNumberFormat="1" applyFont="1" applyBorder="1" applyAlignment="1" applyProtection="1">
      <alignment horizontal="center" vertical="center" wrapText="1"/>
      <protection/>
    </xf>
    <xf numFmtId="49" fontId="12" fillId="0" borderId="55" xfId="56" applyNumberFormat="1" applyFont="1" applyBorder="1" applyAlignment="1" applyProtection="1">
      <alignment horizontal="center" vertical="center" wrapText="1"/>
      <protection/>
    </xf>
    <xf numFmtId="49" fontId="12" fillId="0" borderId="13" xfId="56" applyNumberFormat="1" applyFont="1" applyBorder="1" applyAlignment="1" applyProtection="1">
      <alignment horizontal="center" vertical="center" wrapText="1"/>
      <protection/>
    </xf>
    <xf numFmtId="3" fontId="9" fillId="0" borderId="11" xfId="56" applyNumberFormat="1" applyFont="1" applyBorder="1" applyAlignment="1">
      <alignment horizontal="center" vertical="center"/>
    </xf>
    <xf numFmtId="3" fontId="9" fillId="0" borderId="16" xfId="56" applyNumberFormat="1" applyFont="1" applyBorder="1" applyAlignment="1">
      <alignment horizontal="center" vertical="center"/>
    </xf>
    <xf numFmtId="3" fontId="9" fillId="33" borderId="11" xfId="56" applyNumberFormat="1" applyFont="1" applyFill="1" applyBorder="1" applyAlignment="1">
      <alignment horizontal="center" vertical="center"/>
    </xf>
    <xf numFmtId="3" fontId="9" fillId="33" borderId="16" xfId="56" applyNumberFormat="1" applyFont="1" applyFill="1" applyBorder="1" applyAlignment="1">
      <alignment horizontal="center" vertical="center"/>
    </xf>
    <xf numFmtId="3" fontId="9" fillId="39" borderId="11" xfId="56" applyNumberFormat="1" applyFont="1" applyFill="1" applyBorder="1" applyAlignment="1">
      <alignment horizontal="right" vertical="center" wrapText="1"/>
    </xf>
    <xf numFmtId="0" fontId="43" fillId="0" borderId="16" xfId="0" applyFont="1" applyBorder="1" applyAlignment="1">
      <alignment horizontal="right" vertical="center" wrapText="1"/>
    </xf>
    <xf numFmtId="3" fontId="9" fillId="0" borderId="11" xfId="56" applyNumberFormat="1" applyFont="1" applyBorder="1" applyAlignment="1">
      <alignment horizontal="right" vertical="center" wrapText="1"/>
    </xf>
    <xf numFmtId="0" fontId="20" fillId="36" borderId="52" xfId="0" applyFont="1" applyFill="1" applyBorder="1" applyAlignment="1">
      <alignment vertical="center" wrapText="1"/>
    </xf>
    <xf numFmtId="0" fontId="18" fillId="36" borderId="55" xfId="0" applyFont="1" applyFill="1" applyBorder="1" applyAlignment="1">
      <alignment vertical="center" wrapText="1"/>
    </xf>
    <xf numFmtId="0" fontId="18" fillId="36" borderId="13" xfId="0" applyFont="1" applyFill="1" applyBorder="1" applyAlignment="1">
      <alignment vertical="center" wrapText="1"/>
    </xf>
    <xf numFmtId="49" fontId="12" fillId="0" borderId="11" xfId="56" applyNumberFormat="1" applyFont="1" applyBorder="1" applyAlignment="1">
      <alignment horizontal="center" vertical="center" wrapText="1"/>
    </xf>
    <xf numFmtId="49" fontId="18" fillId="0" borderId="44" xfId="0" applyNumberFormat="1" applyFont="1" applyBorder="1" applyAlignment="1">
      <alignment vertical="center" wrapText="1"/>
    </xf>
    <xf numFmtId="0" fontId="45" fillId="0" borderId="11" xfId="0" applyFont="1" applyBorder="1" applyAlignment="1">
      <alignment horizontal="center" vertical="center" wrapText="1"/>
    </xf>
    <xf numFmtId="0" fontId="47" fillId="0" borderId="16" xfId="0" applyFont="1" applyBorder="1" applyAlignment="1">
      <alignment horizontal="center" vertical="center" wrapText="1"/>
    </xf>
    <xf numFmtId="0" fontId="9" fillId="0" borderId="11" xfId="0" applyFont="1" applyBorder="1" applyAlignment="1">
      <alignment vertical="center" wrapText="1"/>
    </xf>
    <xf numFmtId="0" fontId="43" fillId="0" borderId="16" xfId="0" applyFont="1" applyBorder="1" applyAlignment="1">
      <alignment vertical="center" wrapText="1"/>
    </xf>
    <xf numFmtId="0" fontId="9" fillId="0" borderId="11" xfId="0" applyFont="1" applyBorder="1" applyAlignment="1">
      <alignment horizontal="center" vertical="center" wrapText="1"/>
    </xf>
    <xf numFmtId="0" fontId="43" fillId="0" borderId="16" xfId="0" applyFont="1" applyBorder="1" applyAlignment="1">
      <alignment horizontal="center" vertical="center" wrapText="1"/>
    </xf>
    <xf numFmtId="49" fontId="12" fillId="39" borderId="11" xfId="56" applyNumberFormat="1" applyFont="1" applyFill="1" applyBorder="1" applyAlignment="1" applyProtection="1">
      <alignment horizontal="center" vertical="center" wrapText="1"/>
      <protection/>
    </xf>
    <xf numFmtId="49" fontId="18" fillId="0" borderId="44" xfId="0" applyNumberFormat="1" applyFont="1" applyBorder="1" applyAlignment="1">
      <alignment horizontal="center" vertical="center" wrapText="1"/>
    </xf>
    <xf numFmtId="0" fontId="46" fillId="35" borderId="52" xfId="0" applyFont="1" applyFill="1" applyBorder="1" applyAlignment="1">
      <alignment vertical="center" wrapText="1"/>
    </xf>
    <xf numFmtId="0" fontId="9" fillId="35" borderId="55" xfId="0" applyFont="1" applyFill="1" applyBorder="1" applyAlignment="1">
      <alignment vertical="center" wrapText="1"/>
    </xf>
    <xf numFmtId="0" fontId="9" fillId="35" borderId="13" xfId="0" applyFont="1" applyFill="1" applyBorder="1" applyAlignment="1">
      <alignment vertical="center" wrapText="1"/>
    </xf>
    <xf numFmtId="0" fontId="3" fillId="34" borderId="52" xfId="0" applyFont="1" applyFill="1" applyBorder="1" applyAlignment="1">
      <alignment vertical="center" wrapText="1"/>
    </xf>
    <xf numFmtId="0" fontId="9" fillId="34" borderId="55" xfId="0" applyFont="1" applyFill="1" applyBorder="1" applyAlignment="1">
      <alignment vertical="center" wrapText="1"/>
    </xf>
    <xf numFmtId="0" fontId="9" fillId="34" borderId="13" xfId="0" applyFont="1" applyFill="1" applyBorder="1" applyAlignment="1">
      <alignment vertical="center" wrapText="1"/>
    </xf>
    <xf numFmtId="49" fontId="12" fillId="0" borderId="10" xfId="0" applyNumberFormat="1" applyFont="1" applyBorder="1" applyAlignment="1" applyProtection="1">
      <alignment horizontal="center" vertical="center" wrapText="1"/>
      <protection/>
    </xf>
    <xf numFmtId="49" fontId="12" fillId="0" borderId="11" xfId="56" applyNumberFormat="1" applyFont="1" applyBorder="1" applyAlignment="1">
      <alignment horizontal="center" vertical="center"/>
    </xf>
    <xf numFmtId="49" fontId="18" fillId="0" borderId="44" xfId="0" applyNumberFormat="1" applyFont="1" applyBorder="1" applyAlignment="1">
      <alignment vertical="center"/>
    </xf>
    <xf numFmtId="49" fontId="12" fillId="0" borderId="10" xfId="0" applyNumberFormat="1" applyFont="1" applyBorder="1" applyAlignment="1" applyProtection="1">
      <alignment horizontal="center" vertical="center"/>
      <protection/>
    </xf>
    <xf numFmtId="49" fontId="12" fillId="33" borderId="11" xfId="56" applyNumberFormat="1" applyFont="1" applyFill="1" applyBorder="1" applyAlignment="1">
      <alignment horizontal="center" vertical="center" wrapText="1"/>
    </xf>
    <xf numFmtId="49" fontId="18" fillId="0" borderId="43" xfId="0" applyNumberFormat="1" applyFont="1" applyBorder="1" applyAlignment="1">
      <alignment horizontal="center" vertical="center" wrapText="1"/>
    </xf>
    <xf numFmtId="0" fontId="18" fillId="0" borderId="0" xfId="0" applyFont="1" applyAlignment="1">
      <alignment horizontal="center" vertical="center" wrapText="1"/>
    </xf>
    <xf numFmtId="0" fontId="0" fillId="0" borderId="41" xfId="0" applyFont="1" applyBorder="1" applyAlignment="1">
      <alignment horizontal="right" vertical="center" wrapText="1"/>
    </xf>
    <xf numFmtId="49" fontId="12" fillId="0" borderId="13" xfId="0" applyNumberFormat="1" applyFont="1" applyBorder="1" applyAlignment="1" applyProtection="1">
      <alignment horizontal="center" vertical="center"/>
      <protection/>
    </xf>
    <xf numFmtId="0" fontId="53" fillId="0" borderId="11"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44" xfId="0" applyFont="1" applyBorder="1" applyAlignment="1">
      <alignment horizontal="center" vertical="center" wrapText="1"/>
    </xf>
    <xf numFmtId="0" fontId="53" fillId="0" borderId="48" xfId="0" applyFont="1" applyBorder="1" applyAlignment="1">
      <alignment vertical="center" wrapText="1"/>
    </xf>
    <xf numFmtId="0" fontId="53" fillId="0" borderId="20" xfId="0" applyFont="1" applyBorder="1" applyAlignment="1">
      <alignment vertical="center" wrapText="1"/>
    </xf>
    <xf numFmtId="0" fontId="53" fillId="0" borderId="14" xfId="0" applyFont="1" applyBorder="1" applyAlignment="1">
      <alignment vertical="center" wrapText="1"/>
    </xf>
    <xf numFmtId="0" fontId="53" fillId="0" borderId="15" xfId="0" applyFont="1" applyBorder="1" applyAlignment="1">
      <alignment vertical="center" wrapText="1"/>
    </xf>
    <xf numFmtId="0" fontId="53" fillId="0" borderId="50" xfId="0" applyFont="1" applyBorder="1" applyAlignment="1">
      <alignment vertical="center" wrapText="1"/>
    </xf>
    <xf numFmtId="0" fontId="53" fillId="0" borderId="21" xfId="0" applyFont="1" applyBorder="1" applyAlignment="1">
      <alignment vertical="center" wrapText="1"/>
    </xf>
    <xf numFmtId="49" fontId="52" fillId="33" borderId="52" xfId="0" applyNumberFormat="1" applyFont="1" applyFill="1" applyBorder="1" applyAlignment="1">
      <alignment horizontal="center" vertical="center"/>
    </xf>
    <xf numFmtId="49" fontId="52" fillId="33" borderId="55" xfId="0" applyNumberFormat="1" applyFont="1" applyFill="1" applyBorder="1" applyAlignment="1">
      <alignment horizontal="center" vertical="center"/>
    </xf>
    <xf numFmtId="49" fontId="52" fillId="33" borderId="13" xfId="0" applyNumberFormat="1" applyFont="1" applyFill="1" applyBorder="1" applyAlignment="1">
      <alignment horizontal="center" vertical="center"/>
    </xf>
    <xf numFmtId="0" fontId="52" fillId="0" borderId="11" xfId="0" applyFont="1" applyBorder="1" applyAlignment="1">
      <alignment vertical="center" wrapText="1"/>
    </xf>
    <xf numFmtId="0" fontId="52" fillId="0" borderId="43" xfId="0" applyFont="1" applyBorder="1" applyAlignment="1">
      <alignment vertical="center" wrapText="1"/>
    </xf>
    <xf numFmtId="0" fontId="52" fillId="0" borderId="44" xfId="0" applyFont="1" applyBorder="1" applyAlignment="1">
      <alignment vertical="center" wrapText="1"/>
    </xf>
    <xf numFmtId="0" fontId="52" fillId="0" borderId="48" xfId="0" applyFont="1" applyBorder="1" applyAlignment="1">
      <alignment vertical="center" wrapText="1"/>
    </xf>
    <xf numFmtId="0" fontId="52" fillId="0" borderId="14" xfId="0" applyFont="1" applyBorder="1" applyAlignment="1">
      <alignment vertical="center" wrapText="1"/>
    </xf>
    <xf numFmtId="0" fontId="52" fillId="0" borderId="50" xfId="0" applyFont="1" applyBorder="1" applyAlignment="1">
      <alignment vertical="center" wrapText="1"/>
    </xf>
    <xf numFmtId="0" fontId="52" fillId="33" borderId="52" xfId="0" applyFont="1" applyFill="1" applyBorder="1" applyAlignment="1">
      <alignment horizontal="center" vertical="center" wrapText="1"/>
    </xf>
    <xf numFmtId="0" fontId="52" fillId="33" borderId="55"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1" xfId="0" applyNumberFormat="1" applyFont="1" applyFill="1" applyBorder="1" applyAlignment="1">
      <alignment horizontal="center" vertical="center" wrapText="1"/>
    </xf>
    <xf numFmtId="0" fontId="52" fillId="33" borderId="43" xfId="0" applyNumberFormat="1" applyFont="1" applyFill="1" applyBorder="1" applyAlignment="1">
      <alignment horizontal="center" vertical="center" wrapText="1"/>
    </xf>
    <xf numFmtId="0" fontId="52" fillId="33" borderId="44" xfId="0" applyNumberFormat="1" applyFont="1" applyFill="1" applyBorder="1" applyAlignment="1">
      <alignment horizontal="center" vertical="center" wrapText="1"/>
    </xf>
    <xf numFmtId="0" fontId="52" fillId="33" borderId="48" xfId="0" applyNumberFormat="1" applyFont="1" applyFill="1" applyBorder="1" applyAlignment="1">
      <alignment horizontal="center" vertical="center" wrapText="1"/>
    </xf>
    <xf numFmtId="0" fontId="52" fillId="33" borderId="20" xfId="0" applyNumberFormat="1" applyFont="1" applyFill="1" applyBorder="1" applyAlignment="1">
      <alignment horizontal="center" vertical="center" wrapText="1"/>
    </xf>
    <xf numFmtId="0" fontId="52" fillId="33" borderId="14" xfId="0" applyNumberFormat="1" applyFont="1" applyFill="1" applyBorder="1" applyAlignment="1">
      <alignment horizontal="center" vertical="center" wrapText="1"/>
    </xf>
    <xf numFmtId="0" fontId="52" fillId="33" borderId="15" xfId="0" applyNumberFormat="1" applyFont="1" applyFill="1" applyBorder="1" applyAlignment="1">
      <alignment horizontal="center" vertical="center" wrapText="1"/>
    </xf>
    <xf numFmtId="0" fontId="52" fillId="33" borderId="50" xfId="0" applyNumberFormat="1" applyFont="1" applyFill="1" applyBorder="1" applyAlignment="1">
      <alignment horizontal="center" vertical="center" wrapText="1"/>
    </xf>
    <xf numFmtId="0" fontId="52" fillId="33" borderId="21" xfId="0" applyNumberFormat="1" applyFont="1" applyFill="1" applyBorder="1" applyAlignment="1">
      <alignment horizontal="center" vertical="center" wrapText="1"/>
    </xf>
    <xf numFmtId="3" fontId="52" fillId="33" borderId="11" xfId="0" applyNumberFormat="1" applyFont="1" applyFill="1" applyBorder="1" applyAlignment="1">
      <alignment horizontal="center" vertical="center" wrapText="1"/>
    </xf>
    <xf numFmtId="3" fontId="52" fillId="33" borderId="43" xfId="0" applyNumberFormat="1" applyFont="1" applyFill="1" applyBorder="1" applyAlignment="1">
      <alignment horizontal="center" vertical="center" wrapText="1"/>
    </xf>
    <xf numFmtId="3" fontId="52" fillId="33" borderId="52" xfId="0" applyNumberFormat="1" applyFont="1" applyFill="1" applyBorder="1" applyAlignment="1">
      <alignment horizontal="center" vertical="center" wrapText="1"/>
    </xf>
    <xf numFmtId="3" fontId="52" fillId="33" borderId="55" xfId="0" applyNumberFormat="1" applyFont="1" applyFill="1" applyBorder="1" applyAlignment="1">
      <alignment horizontal="center" vertical="center" wrapText="1"/>
    </xf>
    <xf numFmtId="3" fontId="52" fillId="33" borderId="13" xfId="0" applyNumberFormat="1" applyFont="1" applyFill="1" applyBorder="1" applyAlignment="1">
      <alignment horizontal="center" vertical="center" wrapText="1"/>
    </xf>
    <xf numFmtId="0" fontId="33" fillId="34" borderId="14"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4" fillId="33" borderId="43" xfId="0" applyNumberFormat="1" applyFont="1" applyFill="1" applyBorder="1" applyAlignment="1">
      <alignment horizontal="center" vertical="center" wrapText="1"/>
    </xf>
    <xf numFmtId="0" fontId="31" fillId="33" borderId="43" xfId="0" applyFont="1" applyFill="1" applyBorder="1" applyAlignment="1">
      <alignment horizontal="center" vertical="center" wrapText="1"/>
    </xf>
    <xf numFmtId="0" fontId="31" fillId="33" borderId="44" xfId="0" applyFont="1" applyFill="1" applyBorder="1" applyAlignment="1">
      <alignment horizontal="center" vertical="center" wrapText="1"/>
    </xf>
    <xf numFmtId="3" fontId="34" fillId="33" borderId="43" xfId="0" applyNumberFormat="1" applyFont="1" applyFill="1" applyBorder="1" applyAlignment="1">
      <alignment horizontal="center" vertical="center" wrapText="1"/>
    </xf>
    <xf numFmtId="0" fontId="36" fillId="0" borderId="14" xfId="0" applyFont="1" applyBorder="1" applyAlignment="1">
      <alignment horizontal="center" vertical="center" wrapText="1"/>
    </xf>
    <xf numFmtId="0" fontId="0" fillId="0" borderId="14" xfId="0" applyBorder="1" applyAlignment="1">
      <alignment horizontal="center" vertical="center" wrapText="1"/>
    </xf>
    <xf numFmtId="0" fontId="34" fillId="33" borderId="14" xfId="0" applyNumberFormat="1" applyFont="1" applyFill="1" applyBorder="1" applyAlignment="1">
      <alignment horizontal="center" vertical="center" wrapText="1"/>
    </xf>
    <xf numFmtId="0" fontId="0" fillId="0" borderId="15" xfId="0" applyBorder="1" applyAlignment="1">
      <alignment vertical="center" wrapText="1"/>
    </xf>
    <xf numFmtId="0" fontId="0" fillId="0" borderId="14" xfId="0" applyBorder="1" applyAlignment="1">
      <alignment vertical="center" wrapText="1"/>
    </xf>
    <xf numFmtId="0" fontId="37" fillId="0" borderId="0" xfId="0" applyFont="1" applyBorder="1" applyAlignment="1">
      <alignment horizontal="center" vertical="center" wrapText="1"/>
    </xf>
    <xf numFmtId="0" fontId="30" fillId="33" borderId="52" xfId="0" applyFont="1" applyFill="1" applyBorder="1" applyAlignment="1">
      <alignment horizontal="center" vertical="center" wrapText="1"/>
    </xf>
    <xf numFmtId="0" fontId="30" fillId="33" borderId="55" xfId="0" applyFont="1" applyFill="1" applyBorder="1" applyAlignment="1">
      <alignment horizontal="center" vertical="center" wrapText="1"/>
    </xf>
    <xf numFmtId="0" fontId="30" fillId="33" borderId="13" xfId="0" applyFont="1" applyFill="1" applyBorder="1" applyAlignment="1">
      <alignment horizontal="center" vertical="center" wrapText="1"/>
    </xf>
    <xf numFmtId="3" fontId="34" fillId="33" borderId="52" xfId="0" applyNumberFormat="1" applyFont="1" applyFill="1" applyBorder="1" applyAlignment="1">
      <alignment horizontal="center" vertical="center" wrapText="1"/>
    </xf>
    <xf numFmtId="3" fontId="34" fillId="33" borderId="55" xfId="0" applyNumberFormat="1" applyFont="1" applyFill="1" applyBorder="1" applyAlignment="1">
      <alignment horizontal="center" vertical="center" wrapText="1"/>
    </xf>
    <xf numFmtId="3" fontId="34" fillId="33" borderId="13" xfId="0" applyNumberFormat="1" applyFont="1" applyFill="1" applyBorder="1" applyAlignment="1">
      <alignment horizontal="center" vertical="center" wrapText="1"/>
    </xf>
    <xf numFmtId="49" fontId="34" fillId="41" borderId="53" xfId="0" applyNumberFormat="1" applyFont="1" applyFill="1" applyBorder="1" applyAlignment="1">
      <alignment horizontal="center" vertical="center"/>
    </xf>
    <xf numFmtId="49" fontId="34" fillId="41" borderId="61" xfId="0" applyNumberFormat="1" applyFont="1" applyFill="1" applyBorder="1" applyAlignment="1">
      <alignment horizontal="center" vertical="center"/>
    </xf>
    <xf numFmtId="49" fontId="34" fillId="41" borderId="31" xfId="0" applyNumberFormat="1" applyFont="1" applyFill="1" applyBorder="1" applyAlignment="1">
      <alignment horizontal="center" vertical="center"/>
    </xf>
    <xf numFmtId="0" fontId="35" fillId="0" borderId="25" xfId="0" applyFont="1" applyBorder="1" applyAlignment="1">
      <alignment horizontal="center" vertical="center" wrapText="1"/>
    </xf>
    <xf numFmtId="0" fontId="17" fillId="0" borderId="52" xfId="0" applyFont="1" applyFill="1" applyBorder="1" applyAlignment="1">
      <alignment horizontal="center"/>
    </xf>
    <xf numFmtId="0" fontId="17" fillId="0" borderId="55" xfId="0" applyFont="1" applyFill="1" applyBorder="1" applyAlignment="1">
      <alignment horizontal="center"/>
    </xf>
    <xf numFmtId="0" fontId="17" fillId="0" borderId="13" xfId="0" applyFont="1" applyFill="1" applyBorder="1" applyAlignment="1">
      <alignment horizontal="center"/>
    </xf>
    <xf numFmtId="49" fontId="12" fillId="33"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21" xfId="0" applyFont="1" applyFill="1" applyBorder="1" applyAlignment="1">
      <alignment horizontal="center" vertical="center" wrapText="1"/>
    </xf>
    <xf numFmtId="49" fontId="12" fillId="33" borderId="52" xfId="0" applyNumberFormat="1" applyFont="1" applyFill="1" applyBorder="1" applyAlignment="1">
      <alignment horizontal="center" vertical="center" wrapText="1"/>
    </xf>
    <xf numFmtId="49" fontId="12" fillId="33" borderId="55"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wrapText="1"/>
    </xf>
    <xf numFmtId="0" fontId="19" fillId="34" borderId="52" xfId="0" applyFont="1" applyFill="1" applyBorder="1" applyAlignment="1">
      <alignment horizontal="center" wrapText="1"/>
    </xf>
    <xf numFmtId="0" fontId="19" fillId="34" borderId="55" xfId="0" applyFont="1" applyFill="1" applyBorder="1" applyAlignment="1">
      <alignment horizontal="center" wrapText="1"/>
    </xf>
    <xf numFmtId="0" fontId="19" fillId="34" borderId="13" xfId="0" applyFont="1" applyFill="1" applyBorder="1" applyAlignment="1">
      <alignment horizontal="center" wrapText="1"/>
    </xf>
    <xf numFmtId="0" fontId="16" fillId="39" borderId="52" xfId="0" applyFont="1" applyFill="1" applyBorder="1" applyAlignment="1">
      <alignment horizontal="center"/>
    </xf>
    <xf numFmtId="0" fontId="11" fillId="0" borderId="55" xfId="0" applyFont="1" applyBorder="1" applyAlignment="1">
      <alignment/>
    </xf>
    <xf numFmtId="0" fontId="11" fillId="0" borderId="13" xfId="0" applyFont="1" applyBorder="1" applyAlignment="1">
      <alignment/>
    </xf>
    <xf numFmtId="0" fontId="0" fillId="0" borderId="55" xfId="0" applyBorder="1" applyAlignment="1">
      <alignment/>
    </xf>
    <xf numFmtId="0" fontId="0" fillId="0" borderId="13" xfId="0" applyBorder="1" applyAlignment="1">
      <alignment/>
    </xf>
    <xf numFmtId="0" fontId="0" fillId="33" borderId="4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21" xfId="0" applyFill="1" applyBorder="1" applyAlignment="1">
      <alignment horizontal="center" vertical="center" wrapText="1"/>
    </xf>
    <xf numFmtId="0" fontId="0" fillId="0" borderId="52" xfId="0" applyFont="1" applyBorder="1" applyAlignment="1">
      <alignment horizontal="center"/>
    </xf>
    <xf numFmtId="0" fontId="0" fillId="0" borderId="55" xfId="0" applyFont="1" applyBorder="1" applyAlignment="1">
      <alignment horizontal="center"/>
    </xf>
    <xf numFmtId="0" fontId="0" fillId="0" borderId="13" xfId="0" applyFont="1" applyBorder="1" applyAlignment="1">
      <alignment horizontal="center"/>
    </xf>
    <xf numFmtId="49" fontId="11" fillId="0" borderId="72" xfId="0" applyNumberFormat="1" applyFont="1" applyBorder="1" applyAlignment="1">
      <alignment horizontal="center" wrapText="1"/>
    </xf>
    <xf numFmtId="49" fontId="11" fillId="0" borderId="77" xfId="0" applyNumberFormat="1" applyFont="1" applyBorder="1" applyAlignment="1">
      <alignment horizontal="center" wrapText="1"/>
    </xf>
    <xf numFmtId="49" fontId="11" fillId="0" borderId="58" xfId="0" applyNumberFormat="1" applyFont="1" applyBorder="1" applyAlignment="1">
      <alignment horizontal="center" wrapText="1"/>
    </xf>
    <xf numFmtId="0" fontId="10" fillId="0" borderId="34" xfId="0" applyFont="1" applyBorder="1" applyAlignment="1">
      <alignment wrapText="1"/>
    </xf>
    <xf numFmtId="0" fontId="10" fillId="0" borderId="35" xfId="0" applyFont="1" applyBorder="1" applyAlignment="1">
      <alignment wrapText="1"/>
    </xf>
    <xf numFmtId="0" fontId="10" fillId="0" borderId="71" xfId="0" applyFont="1" applyBorder="1" applyAlignment="1">
      <alignment wrapText="1"/>
    </xf>
    <xf numFmtId="49" fontId="97" fillId="0" borderId="37" xfId="0" applyNumberFormat="1" applyFont="1" applyBorder="1" applyAlignment="1">
      <alignment wrapText="1"/>
    </xf>
    <xf numFmtId="0" fontId="106" fillId="0" borderId="54" xfId="0" applyFont="1" applyBorder="1" applyAlignment="1">
      <alignment wrapText="1"/>
    </xf>
    <xf numFmtId="0" fontId="106" fillId="0" borderId="38" xfId="0" applyFont="1" applyBorder="1" applyAlignment="1">
      <alignment wrapText="1"/>
    </xf>
    <xf numFmtId="49" fontId="11" fillId="0" borderId="68" xfId="0" applyNumberFormat="1" applyFont="1" applyBorder="1" applyAlignment="1">
      <alignment horizontal="center" wrapText="1"/>
    </xf>
    <xf numFmtId="49" fontId="11" fillId="0" borderId="73" xfId="0" applyNumberFormat="1" applyFont="1" applyBorder="1" applyAlignment="1">
      <alignment horizontal="center" wrapText="1"/>
    </xf>
    <xf numFmtId="49" fontId="11" fillId="0" borderId="19" xfId="0" applyNumberFormat="1" applyFont="1" applyBorder="1" applyAlignment="1">
      <alignment horizontal="center" wrapText="1"/>
    </xf>
    <xf numFmtId="49" fontId="97" fillId="0" borderId="27" xfId="0" applyNumberFormat="1" applyFont="1" applyBorder="1" applyAlignment="1">
      <alignment wrapText="1"/>
    </xf>
    <xf numFmtId="0" fontId="106" fillId="0" borderId="25" xfId="0" applyFont="1" applyBorder="1" applyAlignment="1">
      <alignment wrapText="1"/>
    </xf>
    <xf numFmtId="0" fontId="106" fillId="0" borderId="26" xfId="0" applyFont="1" applyBorder="1" applyAlignment="1">
      <alignment wrapText="1"/>
    </xf>
    <xf numFmtId="0" fontId="1" fillId="0" borderId="0" xfId="0" applyFont="1" applyFill="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1" fillId="0" borderId="4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3" fontId="12" fillId="42" borderId="52" xfId="0" applyNumberFormat="1" applyFont="1" applyFill="1" applyBorder="1" applyAlignment="1">
      <alignment horizontal="center" vertical="center" wrapText="1"/>
    </xf>
    <xf numFmtId="3" fontId="12" fillId="42" borderId="55" xfId="0" applyNumberFormat="1" applyFont="1" applyFill="1" applyBorder="1" applyAlignment="1">
      <alignment horizontal="center" vertical="center" wrapText="1"/>
    </xf>
    <xf numFmtId="3" fontId="12" fillId="42" borderId="13" xfId="0" applyNumberFormat="1" applyFont="1" applyFill="1" applyBorder="1" applyAlignment="1">
      <alignment horizontal="center" vertical="center" wrapText="1"/>
    </xf>
    <xf numFmtId="3" fontId="12" fillId="42" borderId="11" xfId="0" applyNumberFormat="1" applyFont="1" applyFill="1" applyBorder="1" applyAlignment="1">
      <alignment horizontal="center" vertical="center" wrapText="1"/>
    </xf>
    <xf numFmtId="3" fontId="12" fillId="42" borderId="44" xfId="0" applyNumberFormat="1" applyFont="1" applyFill="1" applyBorder="1" applyAlignment="1">
      <alignment horizontal="center" vertical="center" wrapText="1"/>
    </xf>
    <xf numFmtId="3" fontId="12" fillId="42" borderId="53" xfId="0" applyNumberFormat="1" applyFont="1" applyFill="1" applyBorder="1" applyAlignment="1">
      <alignment horizontal="center" vertical="center" wrapText="1"/>
    </xf>
    <xf numFmtId="3" fontId="12" fillId="42" borderId="31" xfId="0" applyNumberFormat="1" applyFont="1" applyFill="1" applyBorder="1" applyAlignment="1">
      <alignment horizontal="center" vertical="center" wrapText="1"/>
    </xf>
    <xf numFmtId="3" fontId="12" fillId="42" borderId="16" xfId="0" applyNumberFormat="1" applyFont="1" applyFill="1" applyBorder="1" applyAlignment="1">
      <alignment horizontal="center" vertical="center" wrapText="1"/>
    </xf>
    <xf numFmtId="3" fontId="12" fillId="33" borderId="11" xfId="0" applyNumberFormat="1" applyFont="1" applyFill="1" applyBorder="1" applyAlignment="1">
      <alignment horizontal="center" vertical="center" wrapText="1"/>
    </xf>
    <xf numFmtId="3" fontId="12" fillId="33" borderId="44" xfId="0" applyNumberFormat="1" applyFont="1" applyFill="1" applyBorder="1" applyAlignment="1">
      <alignment horizontal="center" vertical="center" wrapText="1"/>
    </xf>
    <xf numFmtId="3" fontId="12" fillId="33" borderId="53" xfId="0" applyNumberFormat="1" applyFont="1" applyFill="1" applyBorder="1" applyAlignment="1">
      <alignment horizontal="center" vertical="center" wrapText="1"/>
    </xf>
    <xf numFmtId="3" fontId="12" fillId="33" borderId="31" xfId="0" applyNumberFormat="1"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2" xfId="0" applyFont="1" applyFill="1" applyBorder="1" applyAlignment="1">
      <alignment horizontal="center" vertical="center" wrapText="1"/>
    </xf>
    <xf numFmtId="3" fontId="12" fillId="33" borderId="12" xfId="0" applyNumberFormat="1" applyFont="1" applyFill="1" applyBorder="1" applyAlignment="1">
      <alignment horizontal="center" vertical="center" wrapText="1"/>
    </xf>
    <xf numFmtId="3" fontId="12" fillId="33" borderId="47" xfId="0" applyNumberFormat="1" applyFont="1" applyFill="1" applyBorder="1" applyAlignment="1">
      <alignment horizontal="center" vertical="center" wrapText="1"/>
    </xf>
    <xf numFmtId="0" fontId="12" fillId="33" borderId="25" xfId="0" applyFont="1" applyFill="1" applyBorder="1" applyAlignment="1">
      <alignment horizontal="center" vertical="center" wrapText="1"/>
    </xf>
    <xf numFmtId="3" fontId="12" fillId="33" borderId="34" xfId="0" applyNumberFormat="1" applyFont="1" applyFill="1" applyBorder="1" applyAlignment="1">
      <alignment horizontal="center" vertical="center" wrapText="1"/>
    </xf>
    <xf numFmtId="3" fontId="12" fillId="33" borderId="36" xfId="0" applyNumberFormat="1" applyFont="1" applyFill="1" applyBorder="1" applyAlignment="1">
      <alignment horizontal="center" vertical="center" wrapText="1"/>
    </xf>
    <xf numFmtId="3" fontId="12" fillId="33" borderId="35" xfId="0" applyNumberFormat="1" applyFont="1" applyFill="1" applyBorder="1" applyAlignment="1">
      <alignment horizontal="center" vertical="center" wrapText="1"/>
    </xf>
    <xf numFmtId="3" fontId="12" fillId="33" borderId="71" xfId="0" applyNumberFormat="1" applyFont="1" applyFill="1" applyBorder="1" applyAlignment="1">
      <alignment horizontal="center" vertical="center" wrapText="1"/>
    </xf>
    <xf numFmtId="3" fontId="12" fillId="33" borderId="52" xfId="0" applyNumberFormat="1" applyFont="1" applyFill="1" applyBorder="1" applyAlignment="1">
      <alignment horizontal="center" vertical="center" wrapText="1"/>
    </xf>
    <xf numFmtId="3" fontId="12" fillId="33" borderId="55" xfId="0" applyNumberFormat="1" applyFont="1" applyFill="1" applyBorder="1" applyAlignment="1">
      <alignment horizontal="center" vertical="center" wrapText="1"/>
    </xf>
    <xf numFmtId="3" fontId="12" fillId="33" borderId="13" xfId="0" applyNumberFormat="1" applyFont="1" applyFill="1" applyBorder="1" applyAlignment="1">
      <alignment horizontal="center" vertical="center" wrapText="1"/>
    </xf>
    <xf numFmtId="3" fontId="12" fillId="33" borderId="16" xfId="0" applyNumberFormat="1" applyFont="1" applyFill="1" applyBorder="1" applyAlignment="1">
      <alignment horizontal="center" vertical="center" wrapText="1"/>
    </xf>
    <xf numFmtId="0" fontId="102" fillId="33" borderId="25"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wrapText="1"/>
    </xf>
    <xf numFmtId="0" fontId="107" fillId="0" borderId="43" xfId="0" applyFont="1" applyBorder="1" applyAlignment="1">
      <alignment vertical="center" wrapText="1"/>
    </xf>
    <xf numFmtId="0" fontId="107" fillId="0" borderId="44" xfId="0" applyFont="1" applyBorder="1" applyAlignment="1">
      <alignment vertical="center" wrapText="1"/>
    </xf>
    <xf numFmtId="3" fontId="12" fillId="7" borderId="52" xfId="0" applyNumberFormat="1" applyFont="1" applyFill="1" applyBorder="1" applyAlignment="1">
      <alignment horizontal="center" vertical="center" wrapText="1"/>
    </xf>
    <xf numFmtId="3" fontId="12" fillId="7" borderId="55" xfId="0" applyNumberFormat="1" applyFont="1" applyFill="1" applyBorder="1" applyAlignment="1">
      <alignment horizontal="center" vertical="center" wrapText="1"/>
    </xf>
    <xf numFmtId="3" fontId="12" fillId="7" borderId="13" xfId="0" applyNumberFormat="1" applyFont="1" applyFill="1" applyBorder="1" applyAlignment="1">
      <alignment horizontal="center" vertical="center" wrapText="1"/>
    </xf>
    <xf numFmtId="3" fontId="12" fillId="7" borderId="11" xfId="0" applyNumberFormat="1" applyFont="1" applyFill="1" applyBorder="1" applyAlignment="1">
      <alignment horizontal="center" vertical="center" wrapText="1"/>
    </xf>
    <xf numFmtId="3" fontId="12" fillId="7" borderId="44" xfId="0" applyNumberFormat="1" applyFont="1" applyFill="1" applyBorder="1" applyAlignment="1">
      <alignment horizontal="center" vertical="center" wrapText="1"/>
    </xf>
    <xf numFmtId="3" fontId="12" fillId="7" borderId="53" xfId="0" applyNumberFormat="1" applyFont="1" applyFill="1" applyBorder="1" applyAlignment="1">
      <alignment horizontal="center" vertical="center" wrapText="1"/>
    </xf>
    <xf numFmtId="3" fontId="12" fillId="7" borderId="31" xfId="0" applyNumberFormat="1" applyFont="1" applyFill="1" applyBorder="1" applyAlignment="1">
      <alignment horizontal="center"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0</xdr:colOff>
      <xdr:row>0</xdr:row>
      <xdr:rowOff>0</xdr:rowOff>
    </xdr:to>
    <xdr:sp>
      <xdr:nvSpPr>
        <xdr:cNvPr id="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1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1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1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1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1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2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2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2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2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2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3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3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3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3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3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4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4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4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4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4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5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5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5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5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5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1"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PROJENIN</a:t>
          </a:r>
        </a:p>
      </xdr:txBody>
    </xdr:sp>
    <xdr:clientData/>
  </xdr:twoCellAnchor>
  <xdr:twoCellAnchor>
    <xdr:from>
      <xdr:col>6</xdr:col>
      <xdr:colOff>0</xdr:colOff>
      <xdr:row>0</xdr:row>
      <xdr:rowOff>0</xdr:rowOff>
    </xdr:from>
    <xdr:to>
      <xdr:col>6</xdr:col>
      <xdr:colOff>0</xdr:colOff>
      <xdr:row>0</xdr:row>
      <xdr:rowOff>0</xdr:rowOff>
    </xdr:to>
    <xdr:sp>
      <xdr:nvSpPr>
        <xdr:cNvPr id="62"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3"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4"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65"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2</xdr:col>
      <xdr:colOff>0</xdr:colOff>
      <xdr:row>0</xdr:row>
      <xdr:rowOff>0</xdr:rowOff>
    </xdr:from>
    <xdr:to>
      <xdr:col>3</xdr:col>
      <xdr:colOff>0</xdr:colOff>
      <xdr:row>0</xdr:row>
      <xdr:rowOff>0</xdr:rowOff>
    </xdr:to>
    <xdr:sp>
      <xdr:nvSpPr>
        <xdr:cNvPr id="66" name="Text 1"/>
        <xdr:cNvSpPr txBox="1">
          <a:spLocks noChangeArrowheads="1"/>
        </xdr:cNvSpPr>
      </xdr:nvSpPr>
      <xdr:spPr>
        <a:xfrm>
          <a:off x="48482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PROENIN</a:t>
          </a:r>
        </a:p>
      </xdr:txBody>
    </xdr:sp>
    <xdr:clientData/>
  </xdr:twoCellAnchor>
  <xdr:twoCellAnchor>
    <xdr:from>
      <xdr:col>6</xdr:col>
      <xdr:colOff>0</xdr:colOff>
      <xdr:row>0</xdr:row>
      <xdr:rowOff>0</xdr:rowOff>
    </xdr:from>
    <xdr:to>
      <xdr:col>6</xdr:col>
      <xdr:colOff>0</xdr:colOff>
      <xdr:row>0</xdr:row>
      <xdr:rowOff>0</xdr:rowOff>
    </xdr:to>
    <xdr:sp>
      <xdr:nvSpPr>
        <xdr:cNvPr id="67"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68"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69"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0"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1"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2"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3"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4"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twoCellAnchor>
    <xdr:from>
      <xdr:col>6</xdr:col>
      <xdr:colOff>0</xdr:colOff>
      <xdr:row>0</xdr:row>
      <xdr:rowOff>0</xdr:rowOff>
    </xdr:from>
    <xdr:to>
      <xdr:col>6</xdr:col>
      <xdr:colOff>0</xdr:colOff>
      <xdr:row>0</xdr:row>
      <xdr:rowOff>0</xdr:rowOff>
    </xdr:to>
    <xdr:sp>
      <xdr:nvSpPr>
        <xdr:cNvPr id="75" name="Text 3"/>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YERI</a:t>
          </a:r>
        </a:p>
      </xdr:txBody>
    </xdr:sp>
    <xdr:clientData/>
  </xdr:twoCellAnchor>
  <xdr:twoCellAnchor>
    <xdr:from>
      <xdr:col>10</xdr:col>
      <xdr:colOff>0</xdr:colOff>
      <xdr:row>0</xdr:row>
      <xdr:rowOff>0</xdr:rowOff>
    </xdr:from>
    <xdr:to>
      <xdr:col>11</xdr:col>
      <xdr:colOff>0</xdr:colOff>
      <xdr:row>0</xdr:row>
      <xdr:rowOff>0</xdr:rowOff>
    </xdr:to>
    <xdr:sp>
      <xdr:nvSpPr>
        <xdr:cNvPr id="76" name="Text 4"/>
        <xdr:cNvSpPr txBox="1">
          <a:spLocks noChangeArrowheads="1"/>
        </xdr:cNvSpPr>
      </xdr:nvSpPr>
      <xdr:spPr>
        <a:xfrm>
          <a:off x="9344025" y="0"/>
          <a:ext cx="581025"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DPT NO.</a:t>
          </a:r>
        </a:p>
      </xdr:txBody>
    </xdr:sp>
    <xdr:clientData/>
  </xdr:twoCellAnchor>
  <xdr:twoCellAnchor>
    <xdr:from>
      <xdr:col>6</xdr:col>
      <xdr:colOff>0</xdr:colOff>
      <xdr:row>0</xdr:row>
      <xdr:rowOff>0</xdr:rowOff>
    </xdr:from>
    <xdr:to>
      <xdr:col>6</xdr:col>
      <xdr:colOff>0</xdr:colOff>
      <xdr:row>0</xdr:row>
      <xdr:rowOff>0</xdr:rowOff>
    </xdr:to>
    <xdr:sp>
      <xdr:nvSpPr>
        <xdr:cNvPr id="77" name="Text 5"/>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ETÜD - PROJE</a:t>
          </a:r>
        </a:p>
      </xdr:txBody>
    </xdr:sp>
    <xdr:clientData/>
  </xdr:twoCellAnchor>
  <xdr:twoCellAnchor>
    <xdr:from>
      <xdr:col>6</xdr:col>
      <xdr:colOff>0</xdr:colOff>
      <xdr:row>0</xdr:row>
      <xdr:rowOff>0</xdr:rowOff>
    </xdr:from>
    <xdr:to>
      <xdr:col>6</xdr:col>
      <xdr:colOff>0</xdr:colOff>
      <xdr:row>0</xdr:row>
      <xdr:rowOff>0</xdr:rowOff>
    </xdr:to>
    <xdr:sp>
      <xdr:nvSpPr>
        <xdr:cNvPr id="78" name="Text 6"/>
        <xdr:cNvSpPr txBox="1">
          <a:spLocks noChangeArrowheads="1"/>
        </xdr:cNvSpPr>
      </xdr:nvSpPr>
      <xdr:spPr>
        <a:xfrm>
          <a:off x="7172325" y="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vert="vert270"/>
        <a:p>
          <a:pPr algn="ctr">
            <a:defRPr/>
          </a:pPr>
          <a:r>
            <a:rPr lang="en-US" cap="none" sz="800" b="1" i="0" u="none" baseline="0">
              <a:solidFill>
                <a:srgbClr val="000000"/>
              </a:solidFill>
            </a:rPr>
            <a:t>INSAAT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tg.yildiz.edu.tr/login/sys/admin/announcement/img/2010-2012%20YILI%20YATIRIM%20TEKL&#304;FLER&#304;N&#304;N%20&#304;K&#304;S%20PROGRAMINA%20G&#304;R&#304;&#350;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KİS Çevre Tek.Arş.Merk. (BAP)"/>
      <sheetName val="İKİS Öğr.Üyesi Yetiştirme (BAP)"/>
      <sheetName val="İKİS Dis.Bil.Tek.Gel.Mer. (BAP)"/>
      <sheetName val="İKİS Rekt.Bil.Arş.Prj. (BAP)"/>
      <sheetName val="İKİS Etüd Prj. (YAPI İŞL)"/>
      <sheetName val="İKİS Derslik-Merk.Brm (YAPI İŞ)"/>
      <sheetName val="İKİS Altyapı (YAPI İŞL)"/>
      <sheetName val="İKİS Büyük Onarım (YAPI İŞL)"/>
      <sheetName val="İKİS Açk.Kap.Spor Tes(YAPI İŞL)"/>
      <sheetName val="İKİS Makine-Teçh. (İMİDB.-SKS.)"/>
      <sheetName val="İKİS Bilgi Tekn. (İMİDB.-SKS.)"/>
      <sheetName val="İKİS Yayın Alımı (KÜTÜPH.)"/>
      <sheetName val="İKİS Taşıt Alımı"/>
      <sheetName val="İKİS Muht.İşl. (İda. SKS. Küt.)"/>
      <sheetName val="İKİS YATIRIM TEKLİF TABLOSU KUR"/>
      <sheetName val="Sayfa1"/>
      <sheetName val="2010-2012 YILI YATIRIM TEKLİFLE"/>
    </sheetNames>
    <definedNames>
      <definedName name="Düğme7_Tıklat"/>
    </defined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16"/>
  <sheetViews>
    <sheetView zoomScale="85" zoomScaleNormal="85" zoomScalePageLayoutView="0" workbookViewId="0" topLeftCell="A1">
      <selection activeCell="C36" sqref="C36"/>
    </sheetView>
  </sheetViews>
  <sheetFormatPr defaultColWidth="9.140625" defaultRowHeight="12.75"/>
  <cols>
    <col min="1" max="1" width="5.28125" style="38" customWidth="1"/>
    <col min="2" max="2" width="42.421875" style="38" customWidth="1"/>
    <col min="3" max="3" width="33.28125" style="38" customWidth="1"/>
    <col min="4" max="4" width="66.140625" style="38" customWidth="1"/>
    <col min="5" max="5" width="11.28125" style="38" hidden="1" customWidth="1"/>
    <col min="6" max="7" width="9.140625" style="38" customWidth="1"/>
    <col min="8" max="16384" width="9.140625" style="38" customWidth="1"/>
  </cols>
  <sheetData>
    <row r="1" spans="1:4" s="37" customFormat="1" ht="18.75" customHeight="1">
      <c r="A1" s="443" t="s">
        <v>320</v>
      </c>
      <c r="B1" s="443"/>
      <c r="C1" s="443"/>
      <c r="D1" s="443"/>
    </row>
    <row r="2" ht="12.75" customHeight="1" thickBot="1">
      <c r="B2" s="38" t="s">
        <v>343</v>
      </c>
    </row>
    <row r="3" spans="1:4" s="53" customFormat="1" ht="16.5" customHeight="1" thickBot="1">
      <c r="A3" s="226" t="s">
        <v>203</v>
      </c>
      <c r="B3" s="444" t="s">
        <v>204</v>
      </c>
      <c r="C3" s="445"/>
      <c r="D3" s="226" t="s">
        <v>205</v>
      </c>
    </row>
    <row r="4" spans="1:4" s="54" customFormat="1" ht="16.5" customHeight="1" thickBot="1">
      <c r="A4" s="446" t="s">
        <v>206</v>
      </c>
      <c r="B4" s="447"/>
      <c r="C4" s="447"/>
      <c r="D4" s="448"/>
    </row>
    <row r="5" spans="1:4" s="31" customFormat="1" ht="29.25" customHeight="1" thickBot="1">
      <c r="A5" s="56">
        <v>1</v>
      </c>
      <c r="B5" s="449" t="s">
        <v>207</v>
      </c>
      <c r="C5" s="450"/>
      <c r="D5" s="227" t="s">
        <v>372</v>
      </c>
    </row>
    <row r="6" spans="1:4" ht="15" customHeight="1" thickBot="1">
      <c r="A6" s="451">
        <v>2</v>
      </c>
      <c r="B6" s="451" t="s">
        <v>208</v>
      </c>
      <c r="C6" s="228" t="s">
        <v>209</v>
      </c>
      <c r="D6" s="228" t="s">
        <v>210</v>
      </c>
    </row>
    <row r="7" spans="1:4" ht="15" customHeight="1">
      <c r="A7" s="452"/>
      <c r="B7" s="452"/>
      <c r="C7" s="21" t="s">
        <v>211</v>
      </c>
      <c r="D7" s="21" t="s">
        <v>211</v>
      </c>
    </row>
    <row r="8" spans="1:4" ht="15" customHeight="1">
      <c r="A8" s="452"/>
      <c r="B8" s="452"/>
      <c r="C8" s="22" t="s">
        <v>212</v>
      </c>
      <c r="D8" s="22"/>
    </row>
    <row r="9" spans="1:4" ht="15" customHeight="1">
      <c r="A9" s="452"/>
      <c r="B9" s="452"/>
      <c r="C9" s="22" t="s">
        <v>213</v>
      </c>
      <c r="D9" s="22"/>
    </row>
    <row r="10" spans="1:4" ht="15" customHeight="1">
      <c r="A10" s="452"/>
      <c r="B10" s="452"/>
      <c r="C10" s="22" t="s">
        <v>214</v>
      </c>
      <c r="D10" s="22"/>
    </row>
    <row r="11" spans="1:4" ht="15" customHeight="1">
      <c r="A11" s="452"/>
      <c r="B11" s="452"/>
      <c r="C11" s="22" t="s">
        <v>215</v>
      </c>
      <c r="D11" s="22"/>
    </row>
    <row r="12" spans="1:4" ht="15" customHeight="1" thickBot="1">
      <c r="A12" s="453"/>
      <c r="B12" s="453"/>
      <c r="C12" s="23" t="s">
        <v>216</v>
      </c>
      <c r="D12" s="23"/>
    </row>
    <row r="13" spans="1:4" s="31" customFormat="1" ht="15" customHeight="1" thickBot="1">
      <c r="A13" s="56">
        <v>3</v>
      </c>
      <c r="B13" s="449" t="s">
        <v>217</v>
      </c>
      <c r="C13" s="450"/>
      <c r="D13" s="55" t="s">
        <v>218</v>
      </c>
    </row>
    <row r="14" spans="1:4" s="31" customFormat="1" ht="15" customHeight="1" thickBot="1">
      <c r="A14" s="56">
        <v>4</v>
      </c>
      <c r="B14" s="449" t="s">
        <v>219</v>
      </c>
      <c r="C14" s="450"/>
      <c r="D14" s="55" t="s">
        <v>7</v>
      </c>
    </row>
    <row r="15" spans="1:4" ht="15" customHeight="1" thickBot="1">
      <c r="A15" s="451">
        <v>5</v>
      </c>
      <c r="B15" s="451" t="s">
        <v>220</v>
      </c>
      <c r="C15" s="228" t="s">
        <v>209</v>
      </c>
      <c r="D15" s="228" t="s">
        <v>209</v>
      </c>
    </row>
    <row r="16" spans="1:4" ht="15" customHeight="1">
      <c r="A16" s="452"/>
      <c r="B16" s="452"/>
      <c r="C16" s="21" t="s">
        <v>221</v>
      </c>
      <c r="D16" s="21"/>
    </row>
    <row r="17" spans="1:4" ht="15" customHeight="1" thickBot="1">
      <c r="A17" s="453"/>
      <c r="B17" s="453"/>
      <c r="C17" s="23" t="s">
        <v>2</v>
      </c>
      <c r="D17" s="23" t="s">
        <v>2</v>
      </c>
    </row>
    <row r="18" spans="1:4" s="31" customFormat="1" ht="15" customHeight="1" thickBot="1">
      <c r="A18" s="56">
        <v>6</v>
      </c>
      <c r="B18" s="449" t="s">
        <v>222</v>
      </c>
      <c r="C18" s="450"/>
      <c r="D18" s="55"/>
    </row>
    <row r="19" spans="1:4" ht="15" customHeight="1">
      <c r="A19" s="451">
        <v>7</v>
      </c>
      <c r="B19" s="451" t="s">
        <v>223</v>
      </c>
      <c r="C19" s="229" t="s">
        <v>209</v>
      </c>
      <c r="D19" s="229" t="s">
        <v>210</v>
      </c>
    </row>
    <row r="20" spans="1:4" ht="15" customHeight="1" thickBot="1">
      <c r="A20" s="452"/>
      <c r="B20" s="452"/>
      <c r="C20" s="230" t="s">
        <v>224</v>
      </c>
      <c r="D20" s="230" t="s">
        <v>224</v>
      </c>
    </row>
    <row r="21" spans="1:4" ht="15" customHeight="1">
      <c r="A21" s="452"/>
      <c r="B21" s="452"/>
      <c r="C21" s="20" t="s">
        <v>225</v>
      </c>
      <c r="D21" s="20" t="s">
        <v>225</v>
      </c>
    </row>
    <row r="22" spans="1:4" ht="15" customHeight="1">
      <c r="A22" s="452"/>
      <c r="B22" s="452"/>
      <c r="C22" s="22" t="s">
        <v>226</v>
      </c>
      <c r="D22" s="22" t="s">
        <v>226</v>
      </c>
    </row>
    <row r="23" spans="1:4" ht="15" customHeight="1">
      <c r="A23" s="452"/>
      <c r="B23" s="452"/>
      <c r="C23" s="22" t="s">
        <v>227</v>
      </c>
      <c r="D23" s="22"/>
    </row>
    <row r="24" spans="1:4" ht="15" customHeight="1">
      <c r="A24" s="452"/>
      <c r="B24" s="452"/>
      <c r="C24" s="22" t="s">
        <v>373</v>
      </c>
      <c r="D24" s="22" t="s">
        <v>374</v>
      </c>
    </row>
    <row r="25" spans="1:4" ht="15" customHeight="1" thickBot="1">
      <c r="A25" s="453"/>
      <c r="B25" s="453"/>
      <c r="C25" s="23" t="s">
        <v>228</v>
      </c>
      <c r="D25" s="23"/>
    </row>
    <row r="26" spans="1:4" ht="15" customHeight="1">
      <c r="A26" s="451">
        <v>8</v>
      </c>
      <c r="B26" s="451" t="s">
        <v>229</v>
      </c>
      <c r="C26" s="231" t="s">
        <v>209</v>
      </c>
      <c r="D26" s="231" t="s">
        <v>210</v>
      </c>
    </row>
    <row r="27" spans="1:4" ht="15" customHeight="1" thickBot="1">
      <c r="A27" s="452"/>
      <c r="B27" s="452"/>
      <c r="C27" s="232" t="s">
        <v>224</v>
      </c>
      <c r="D27" s="232" t="s">
        <v>224</v>
      </c>
    </row>
    <row r="28" spans="1:4" ht="15" customHeight="1">
      <c r="A28" s="452"/>
      <c r="B28" s="452"/>
      <c r="C28" s="20" t="s">
        <v>230</v>
      </c>
      <c r="D28" s="20"/>
    </row>
    <row r="29" spans="1:4" ht="15" customHeight="1">
      <c r="A29" s="452"/>
      <c r="B29" s="452"/>
      <c r="C29" s="22" t="s">
        <v>231</v>
      </c>
      <c r="D29" s="22"/>
    </row>
    <row r="30" spans="1:4" ht="15" customHeight="1">
      <c r="A30" s="452"/>
      <c r="B30" s="452"/>
      <c r="C30" s="22" t="s">
        <v>232</v>
      </c>
      <c r="D30" s="22" t="s">
        <v>232</v>
      </c>
    </row>
    <row r="31" spans="1:4" ht="15" customHeight="1">
      <c r="A31" s="452"/>
      <c r="B31" s="452"/>
      <c r="C31" s="22" t="s">
        <v>233</v>
      </c>
      <c r="D31" s="22" t="s">
        <v>233</v>
      </c>
    </row>
    <row r="32" spans="1:4" ht="15" customHeight="1">
      <c r="A32" s="452"/>
      <c r="B32" s="452"/>
      <c r="C32" s="22" t="s">
        <v>234</v>
      </c>
      <c r="D32" s="22" t="s">
        <v>234</v>
      </c>
    </row>
    <row r="33" spans="1:4" ht="15" customHeight="1">
      <c r="A33" s="452"/>
      <c r="B33" s="452"/>
      <c r="C33" s="22" t="s">
        <v>235</v>
      </c>
      <c r="D33" s="22"/>
    </row>
    <row r="34" spans="1:4" ht="15" customHeight="1">
      <c r="A34" s="452"/>
      <c r="B34" s="452"/>
      <c r="C34" s="22" t="s">
        <v>236</v>
      </c>
      <c r="D34" s="22" t="s">
        <v>236</v>
      </c>
    </row>
    <row r="35" spans="1:4" ht="15" customHeight="1">
      <c r="A35" s="452"/>
      <c r="B35" s="452"/>
      <c r="C35" s="22" t="s">
        <v>237</v>
      </c>
      <c r="D35" s="22"/>
    </row>
    <row r="36" spans="1:4" ht="15" customHeight="1">
      <c r="A36" s="452"/>
      <c r="B36" s="452"/>
      <c r="C36" s="22" t="s">
        <v>238</v>
      </c>
      <c r="D36" s="22" t="s">
        <v>238</v>
      </c>
    </row>
    <row r="37" spans="1:4" ht="15" customHeight="1" thickBot="1">
      <c r="A37" s="453"/>
      <c r="B37" s="453"/>
      <c r="C37" s="23" t="s">
        <v>239</v>
      </c>
      <c r="D37" s="23" t="s">
        <v>239</v>
      </c>
    </row>
    <row r="38" spans="1:4" ht="15" customHeight="1" thickBot="1">
      <c r="A38" s="451">
        <v>9</v>
      </c>
      <c r="B38" s="451" t="s">
        <v>240</v>
      </c>
      <c r="C38" s="228" t="s">
        <v>209</v>
      </c>
      <c r="D38" s="228" t="s">
        <v>210</v>
      </c>
    </row>
    <row r="39" spans="1:4" ht="15" customHeight="1">
      <c r="A39" s="452"/>
      <c r="B39" s="452"/>
      <c r="C39" s="20" t="s">
        <v>233</v>
      </c>
      <c r="D39" s="20"/>
    </row>
    <row r="40" spans="1:4" ht="15" customHeight="1">
      <c r="A40" s="452"/>
      <c r="B40" s="452"/>
      <c r="C40" s="22" t="s">
        <v>241</v>
      </c>
      <c r="D40" s="22" t="s">
        <v>241</v>
      </c>
    </row>
    <row r="41" spans="1:4" ht="15" customHeight="1">
      <c r="A41" s="452"/>
      <c r="B41" s="452"/>
      <c r="C41" s="22" t="s">
        <v>242</v>
      </c>
      <c r="D41" s="22"/>
    </row>
    <row r="42" spans="1:4" ht="15" customHeight="1" thickBot="1">
      <c r="A42" s="453"/>
      <c r="B42" s="453"/>
      <c r="C42" s="23" t="s">
        <v>243</v>
      </c>
      <c r="D42" s="23"/>
    </row>
    <row r="43" spans="1:4" s="31" customFormat="1" ht="15" customHeight="1" thickBot="1">
      <c r="A43" s="56">
        <v>10</v>
      </c>
      <c r="B43" s="449" t="s">
        <v>244</v>
      </c>
      <c r="C43" s="450"/>
      <c r="D43" s="55" t="s">
        <v>245</v>
      </c>
    </row>
    <row r="44" spans="1:4" s="54" customFormat="1" ht="16.5" customHeight="1" thickBot="1">
      <c r="A44" s="446" t="s">
        <v>246</v>
      </c>
      <c r="B44" s="447"/>
      <c r="C44" s="447"/>
      <c r="D44" s="448"/>
    </row>
    <row r="45" spans="1:4" s="31" customFormat="1" ht="301.5" customHeight="1" thickBot="1">
      <c r="A45" s="56">
        <v>11</v>
      </c>
      <c r="B45" s="449" t="s">
        <v>247</v>
      </c>
      <c r="C45" s="450"/>
      <c r="D45" s="236" t="s">
        <v>375</v>
      </c>
    </row>
    <row r="46" spans="1:4" ht="15" customHeight="1" thickBot="1">
      <c r="A46" s="451">
        <v>12</v>
      </c>
      <c r="B46" s="451" t="s">
        <v>248</v>
      </c>
      <c r="C46" s="233" t="s">
        <v>209</v>
      </c>
      <c r="D46" s="234" t="s">
        <v>210</v>
      </c>
    </row>
    <row r="47" spans="1:4" ht="15" customHeight="1">
      <c r="A47" s="452"/>
      <c r="B47" s="452"/>
      <c r="C47" s="20" t="s">
        <v>249</v>
      </c>
      <c r="D47" s="20"/>
    </row>
    <row r="48" spans="1:4" ht="15" customHeight="1">
      <c r="A48" s="452"/>
      <c r="B48" s="452"/>
      <c r="C48" s="22" t="s">
        <v>250</v>
      </c>
      <c r="D48" s="22" t="s">
        <v>250</v>
      </c>
    </row>
    <row r="49" spans="1:4" ht="15" customHeight="1" thickBot="1">
      <c r="A49" s="453"/>
      <c r="B49" s="453"/>
      <c r="C49" s="23" t="s">
        <v>251</v>
      </c>
      <c r="D49" s="23"/>
    </row>
    <row r="50" spans="1:4" ht="15" customHeight="1" thickBot="1">
      <c r="A50" s="451">
        <v>13</v>
      </c>
      <c r="B50" s="451" t="s">
        <v>252</v>
      </c>
      <c r="C50" s="233" t="s">
        <v>209</v>
      </c>
      <c r="D50" s="234" t="s">
        <v>210</v>
      </c>
    </row>
    <row r="51" spans="1:4" ht="15" customHeight="1">
      <c r="A51" s="452"/>
      <c r="B51" s="452"/>
      <c r="C51" s="20" t="s">
        <v>253</v>
      </c>
      <c r="D51" s="20" t="s">
        <v>253</v>
      </c>
    </row>
    <row r="52" spans="1:4" ht="15" customHeight="1">
      <c r="A52" s="452"/>
      <c r="B52" s="452"/>
      <c r="C52" s="22" t="s">
        <v>254</v>
      </c>
      <c r="D52" s="22"/>
    </row>
    <row r="53" spans="1:4" ht="15" customHeight="1">
      <c r="A53" s="452"/>
      <c r="B53" s="452"/>
      <c r="C53" s="22" t="s">
        <v>255</v>
      </c>
      <c r="D53" s="22"/>
    </row>
    <row r="54" spans="1:4" ht="15" customHeight="1">
      <c r="A54" s="452"/>
      <c r="B54" s="452"/>
      <c r="C54" s="22" t="s">
        <v>256</v>
      </c>
      <c r="D54" s="22"/>
    </row>
    <row r="55" spans="1:4" ht="15" customHeight="1">
      <c r="A55" s="452"/>
      <c r="B55" s="452"/>
      <c r="C55" s="22" t="s">
        <v>257</v>
      </c>
      <c r="D55" s="22"/>
    </row>
    <row r="56" spans="1:4" ht="15" customHeight="1">
      <c r="A56" s="452"/>
      <c r="B56" s="452"/>
      <c r="C56" s="22" t="s">
        <v>258</v>
      </c>
      <c r="D56" s="22"/>
    </row>
    <row r="57" spans="1:4" ht="15" customHeight="1" thickBot="1">
      <c r="A57" s="453"/>
      <c r="B57" s="453"/>
      <c r="C57" s="23" t="s">
        <v>259</v>
      </c>
      <c r="D57" s="23"/>
    </row>
    <row r="58" spans="1:4" s="31" customFormat="1" ht="15" customHeight="1" thickBot="1">
      <c r="A58" s="56">
        <v>14</v>
      </c>
      <c r="B58" s="449" t="s">
        <v>260</v>
      </c>
      <c r="C58" s="450"/>
      <c r="D58" s="55" t="s">
        <v>261</v>
      </c>
    </row>
    <row r="59" spans="1:4" s="31" customFormat="1" ht="15" customHeight="1" thickBot="1">
      <c r="A59" s="56">
        <v>15</v>
      </c>
      <c r="B59" s="449" t="s">
        <v>262</v>
      </c>
      <c r="C59" s="450"/>
      <c r="D59" s="235">
        <v>42370</v>
      </c>
    </row>
    <row r="60" spans="1:4" s="31" customFormat="1" ht="15" customHeight="1" thickBot="1">
      <c r="A60" s="56">
        <v>16</v>
      </c>
      <c r="B60" s="449" t="s">
        <v>263</v>
      </c>
      <c r="C60" s="450"/>
      <c r="D60" s="235">
        <v>42735</v>
      </c>
    </row>
    <row r="61" spans="1:4" s="54" customFormat="1" ht="16.5" customHeight="1" thickBot="1">
      <c r="A61" s="446" t="s">
        <v>264</v>
      </c>
      <c r="B61" s="447"/>
      <c r="C61" s="447"/>
      <c r="D61" s="448"/>
    </row>
    <row r="62" spans="1:4" s="31" customFormat="1" ht="15" customHeight="1" thickBot="1">
      <c r="A62" s="56">
        <v>17</v>
      </c>
      <c r="B62" s="449" t="s">
        <v>265</v>
      </c>
      <c r="C62" s="450"/>
      <c r="D62" s="134"/>
    </row>
    <row r="63" spans="1:4" s="31" customFormat="1" ht="15" customHeight="1" thickBot="1">
      <c r="A63" s="56">
        <v>18</v>
      </c>
      <c r="B63" s="449" t="s">
        <v>266</v>
      </c>
      <c r="C63" s="450"/>
      <c r="D63" s="237">
        <f>D69+D70+D71</f>
        <v>6918</v>
      </c>
    </row>
    <row r="64" spans="1:4" s="31" customFormat="1" ht="15" customHeight="1" thickBot="1">
      <c r="A64" s="56">
        <v>19</v>
      </c>
      <c r="B64" s="449" t="s">
        <v>267</v>
      </c>
      <c r="C64" s="450"/>
      <c r="D64" s="237">
        <v>0</v>
      </c>
    </row>
    <row r="65" spans="1:4" s="31" customFormat="1" ht="15" customHeight="1" thickBot="1">
      <c r="A65" s="56">
        <v>20</v>
      </c>
      <c r="B65" s="449" t="s">
        <v>268</v>
      </c>
      <c r="C65" s="450"/>
      <c r="D65" s="237">
        <v>0</v>
      </c>
    </row>
    <row r="66" spans="1:4" s="31" customFormat="1" ht="15" customHeight="1" thickBot="1">
      <c r="A66" s="56">
        <v>21</v>
      </c>
      <c r="B66" s="449" t="s">
        <v>269</v>
      </c>
      <c r="C66" s="450"/>
      <c r="D66" s="237">
        <v>0</v>
      </c>
    </row>
    <row r="67" spans="1:4" s="31" customFormat="1" ht="15" customHeight="1" thickBot="1">
      <c r="A67" s="56">
        <v>22</v>
      </c>
      <c r="B67" s="449" t="s">
        <v>270</v>
      </c>
      <c r="C67" s="450"/>
      <c r="D67" s="237">
        <v>0</v>
      </c>
    </row>
    <row r="68" spans="1:4" s="31" customFormat="1" ht="15" customHeight="1" thickBot="1">
      <c r="A68" s="56">
        <v>23</v>
      </c>
      <c r="B68" s="449" t="s">
        <v>271</v>
      </c>
      <c r="C68" s="450"/>
      <c r="D68" s="237">
        <v>0</v>
      </c>
    </row>
    <row r="69" spans="1:4" s="31" customFormat="1" ht="15" customHeight="1" thickBot="1">
      <c r="A69" s="56">
        <v>24</v>
      </c>
      <c r="B69" s="454" t="s">
        <v>272</v>
      </c>
      <c r="C69" s="455"/>
      <c r="D69" s="237">
        <v>2230</v>
      </c>
    </row>
    <row r="70" spans="1:4" s="31" customFormat="1" ht="15" customHeight="1" thickBot="1">
      <c r="A70" s="56">
        <v>25</v>
      </c>
      <c r="B70" s="449" t="s">
        <v>273</v>
      </c>
      <c r="C70" s="450"/>
      <c r="D70" s="237">
        <v>2344</v>
      </c>
    </row>
    <row r="71" spans="1:4" s="31" customFormat="1" ht="15" customHeight="1" thickBot="1">
      <c r="A71" s="56">
        <v>26</v>
      </c>
      <c r="B71" s="449" t="s">
        <v>319</v>
      </c>
      <c r="C71" s="450"/>
      <c r="D71" s="237">
        <v>2344</v>
      </c>
    </row>
    <row r="72" spans="1:4" s="53" customFormat="1" ht="16.5" customHeight="1" thickBot="1">
      <c r="A72" s="456" t="s">
        <v>376</v>
      </c>
      <c r="B72" s="457"/>
      <c r="C72" s="457"/>
      <c r="D72" s="458"/>
    </row>
    <row r="73" spans="1:4" s="31" customFormat="1" ht="28.5" customHeight="1" thickBot="1">
      <c r="A73" s="56">
        <v>27</v>
      </c>
      <c r="B73" s="449" t="s">
        <v>274</v>
      </c>
      <c r="C73" s="450"/>
      <c r="D73" s="58" t="s">
        <v>275</v>
      </c>
    </row>
    <row r="74" spans="1:4" s="31" customFormat="1" ht="306.75" thickBot="1">
      <c r="A74" s="56">
        <v>28</v>
      </c>
      <c r="B74" s="449"/>
      <c r="C74" s="450"/>
      <c r="D74" s="240" t="s">
        <v>379</v>
      </c>
    </row>
    <row r="75" spans="1:4" s="31" customFormat="1" ht="390.75" thickBot="1">
      <c r="A75" s="56">
        <v>29</v>
      </c>
      <c r="B75" s="449" t="s">
        <v>276</v>
      </c>
      <c r="C75" s="450"/>
      <c r="D75" s="241" t="s">
        <v>380</v>
      </c>
    </row>
    <row r="76" spans="1:4" s="31" customFormat="1" ht="150.75" thickBot="1">
      <c r="A76" s="56">
        <v>30</v>
      </c>
      <c r="B76" s="449" t="s">
        <v>277</v>
      </c>
      <c r="C76" s="450"/>
      <c r="D76" s="238" t="s">
        <v>381</v>
      </c>
    </row>
    <row r="77" spans="1:4" s="54" customFormat="1" ht="16.5" customHeight="1" thickBot="1">
      <c r="A77" s="446" t="s">
        <v>278</v>
      </c>
      <c r="B77" s="447"/>
      <c r="C77" s="447"/>
      <c r="D77" s="448"/>
    </row>
    <row r="78" spans="1:4" ht="15" customHeight="1" thickBot="1">
      <c r="A78" s="451">
        <v>31</v>
      </c>
      <c r="B78" s="451" t="s">
        <v>279</v>
      </c>
      <c r="C78" s="228" t="s">
        <v>209</v>
      </c>
      <c r="D78" s="228" t="s">
        <v>210</v>
      </c>
    </row>
    <row r="79" spans="1:4" ht="15" customHeight="1">
      <c r="A79" s="452"/>
      <c r="B79" s="452"/>
      <c r="C79" s="20" t="s">
        <v>280</v>
      </c>
      <c r="D79" s="20"/>
    </row>
    <row r="80" spans="1:4" ht="15" customHeight="1">
      <c r="A80" s="452"/>
      <c r="B80" s="452"/>
      <c r="C80" s="22" t="s">
        <v>281</v>
      </c>
      <c r="D80" s="22"/>
    </row>
    <row r="81" spans="1:4" ht="15" customHeight="1">
      <c r="A81" s="452"/>
      <c r="B81" s="452"/>
      <c r="C81" s="22" t="s">
        <v>282</v>
      </c>
      <c r="D81" s="22" t="s">
        <v>282</v>
      </c>
    </row>
    <row r="82" spans="1:4" ht="15" customHeight="1">
      <c r="A82" s="452"/>
      <c r="B82" s="452"/>
      <c r="C82" s="22" t="s">
        <v>283</v>
      </c>
      <c r="D82" s="22"/>
    </row>
    <row r="83" spans="1:4" ht="15" customHeight="1" thickBot="1">
      <c r="A83" s="453"/>
      <c r="B83" s="453"/>
      <c r="C83" s="23" t="s">
        <v>284</v>
      </c>
      <c r="D83" s="23"/>
    </row>
    <row r="84" spans="1:4" ht="15" customHeight="1" thickBot="1">
      <c r="A84" s="451">
        <v>32</v>
      </c>
      <c r="B84" s="451" t="s">
        <v>285</v>
      </c>
      <c r="C84" s="228" t="s">
        <v>209</v>
      </c>
      <c r="D84" s="228" t="s">
        <v>210</v>
      </c>
    </row>
    <row r="85" spans="1:4" ht="15" customHeight="1">
      <c r="A85" s="452"/>
      <c r="B85" s="452"/>
      <c r="C85" s="20" t="s">
        <v>286</v>
      </c>
      <c r="D85" s="20"/>
    </row>
    <row r="86" spans="1:4" ht="15" customHeight="1">
      <c r="A86" s="452"/>
      <c r="B86" s="452"/>
      <c r="C86" s="22" t="s">
        <v>287</v>
      </c>
      <c r="D86" s="22" t="s">
        <v>287</v>
      </c>
    </row>
    <row r="87" spans="1:4" ht="15" customHeight="1">
      <c r="A87" s="452"/>
      <c r="B87" s="452"/>
      <c r="C87" s="22" t="s">
        <v>288</v>
      </c>
      <c r="D87" s="22"/>
    </row>
    <row r="88" spans="1:4" ht="15" customHeight="1">
      <c r="A88" s="452"/>
      <c r="B88" s="452"/>
      <c r="C88" s="22" t="s">
        <v>289</v>
      </c>
      <c r="D88" s="22"/>
    </row>
    <row r="89" spans="1:4" ht="15" customHeight="1">
      <c r="A89" s="452"/>
      <c r="B89" s="452"/>
      <c r="C89" s="22" t="s">
        <v>290</v>
      </c>
      <c r="D89" s="22"/>
    </row>
    <row r="90" spans="1:4" ht="15" customHeight="1">
      <c r="A90" s="452"/>
      <c r="B90" s="452"/>
      <c r="C90" s="22" t="s">
        <v>291</v>
      </c>
      <c r="D90" s="22"/>
    </row>
    <row r="91" spans="1:4" ht="15" customHeight="1">
      <c r="A91" s="452"/>
      <c r="B91" s="452"/>
      <c r="C91" s="22" t="s">
        <v>292</v>
      </c>
      <c r="D91" s="22"/>
    </row>
    <row r="92" spans="1:4" ht="15" customHeight="1">
      <c r="A92" s="452"/>
      <c r="B92" s="452"/>
      <c r="C92" s="22" t="s">
        <v>293</v>
      </c>
      <c r="D92" s="22"/>
    </row>
    <row r="93" spans="1:4" ht="15" customHeight="1">
      <c r="A93" s="452"/>
      <c r="B93" s="452"/>
      <c r="C93" s="22" t="s">
        <v>294</v>
      </c>
      <c r="D93" s="22"/>
    </row>
    <row r="94" spans="1:4" ht="15" customHeight="1">
      <c r="A94" s="452"/>
      <c r="B94" s="452"/>
      <c r="C94" s="22" t="s">
        <v>295</v>
      </c>
      <c r="D94" s="22"/>
    </row>
    <row r="95" spans="1:4" ht="15" customHeight="1">
      <c r="A95" s="452"/>
      <c r="B95" s="452"/>
      <c r="C95" s="22" t="s">
        <v>296</v>
      </c>
      <c r="D95" s="22"/>
    </row>
    <row r="96" spans="1:4" ht="15" customHeight="1" thickBot="1">
      <c r="A96" s="453"/>
      <c r="B96" s="453"/>
      <c r="C96" s="23" t="s">
        <v>297</v>
      </c>
      <c r="D96" s="23"/>
    </row>
    <row r="97" spans="1:4" ht="15" customHeight="1" thickBot="1">
      <c r="A97" s="451">
        <v>33</v>
      </c>
      <c r="B97" s="451" t="s">
        <v>298</v>
      </c>
      <c r="C97" s="233" t="s">
        <v>209</v>
      </c>
      <c r="D97" s="233" t="s">
        <v>210</v>
      </c>
    </row>
    <row r="98" spans="1:4" ht="15" customHeight="1">
      <c r="A98" s="452"/>
      <c r="B98" s="452"/>
      <c r="C98" s="20" t="s">
        <v>299</v>
      </c>
      <c r="D98" s="20"/>
    </row>
    <row r="99" spans="1:4" ht="15" customHeight="1">
      <c r="A99" s="452"/>
      <c r="B99" s="452"/>
      <c r="C99" s="22" t="s">
        <v>300</v>
      </c>
      <c r="D99" s="22"/>
    </row>
    <row r="100" spans="1:4" ht="15" customHeight="1">
      <c r="A100" s="452"/>
      <c r="B100" s="452"/>
      <c r="C100" s="22" t="s">
        <v>301</v>
      </c>
      <c r="D100" s="22"/>
    </row>
    <row r="101" spans="1:4" ht="15" customHeight="1">
      <c r="A101" s="452"/>
      <c r="B101" s="452"/>
      <c r="C101" s="22" t="s">
        <v>302</v>
      </c>
      <c r="D101" s="22"/>
    </row>
    <row r="102" spans="1:4" ht="15" customHeight="1">
      <c r="A102" s="452"/>
      <c r="B102" s="452"/>
      <c r="C102" s="22" t="s">
        <v>303</v>
      </c>
      <c r="D102" s="22"/>
    </row>
    <row r="103" spans="1:4" ht="15" customHeight="1">
      <c r="A103" s="452"/>
      <c r="B103" s="452"/>
      <c r="C103" s="22" t="s">
        <v>304</v>
      </c>
      <c r="D103" s="22"/>
    </row>
    <row r="104" spans="1:4" ht="15" customHeight="1">
      <c r="A104" s="452"/>
      <c r="B104" s="452"/>
      <c r="C104" s="22" t="s">
        <v>305</v>
      </c>
      <c r="D104" s="22"/>
    </row>
    <row r="105" spans="1:4" ht="15" customHeight="1">
      <c r="A105" s="452"/>
      <c r="B105" s="452"/>
      <c r="C105" s="22" t="s">
        <v>306</v>
      </c>
      <c r="D105" s="22"/>
    </row>
    <row r="106" spans="1:4" ht="15" customHeight="1">
      <c r="A106" s="452"/>
      <c r="B106" s="452"/>
      <c r="C106" s="22" t="s">
        <v>307</v>
      </c>
      <c r="D106" s="22"/>
    </row>
    <row r="107" spans="1:4" ht="15" customHeight="1">
      <c r="A107" s="452"/>
      <c r="B107" s="452"/>
      <c r="C107" s="22" t="s">
        <v>308</v>
      </c>
      <c r="D107" s="22"/>
    </row>
    <row r="108" spans="1:4" ht="15" customHeight="1">
      <c r="A108" s="452"/>
      <c r="B108" s="452"/>
      <c r="C108" s="22" t="s">
        <v>309</v>
      </c>
      <c r="D108" s="22"/>
    </row>
    <row r="109" spans="1:4" ht="15" customHeight="1">
      <c r="A109" s="452"/>
      <c r="B109" s="452"/>
      <c r="C109" s="22" t="s">
        <v>310</v>
      </c>
      <c r="D109" s="22"/>
    </row>
    <row r="110" spans="1:4" ht="15" customHeight="1" thickBot="1">
      <c r="A110" s="453"/>
      <c r="B110" s="453"/>
      <c r="C110" s="23" t="s">
        <v>311</v>
      </c>
      <c r="D110" s="23"/>
    </row>
    <row r="111" spans="1:4" s="31" customFormat="1" ht="33" customHeight="1" thickBot="1">
      <c r="A111" s="56">
        <v>34</v>
      </c>
      <c r="B111" s="449" t="s">
        <v>312</v>
      </c>
      <c r="C111" s="450"/>
      <c r="D111" s="238" t="s">
        <v>313</v>
      </c>
    </row>
    <row r="112" spans="1:4" s="31" customFormat="1" ht="15" customHeight="1" thickBot="1">
      <c r="A112" s="56">
        <v>35</v>
      </c>
      <c r="B112" s="449" t="s">
        <v>314</v>
      </c>
      <c r="C112" s="450"/>
      <c r="D112" s="239">
        <v>36000</v>
      </c>
    </row>
    <row r="113" spans="1:4" s="31" customFormat="1" ht="15" customHeight="1" thickBot="1">
      <c r="A113" s="56">
        <v>36</v>
      </c>
      <c r="B113" s="449" t="s">
        <v>315</v>
      </c>
      <c r="C113" s="450"/>
      <c r="D113" s="238" t="s">
        <v>316</v>
      </c>
    </row>
    <row r="114" ht="12.75" customHeight="1"/>
    <row r="115" ht="12.75" customHeight="1"/>
    <row r="116" spans="1:4" ht="34.5" customHeight="1">
      <c r="A116" s="459" t="s">
        <v>317</v>
      </c>
      <c r="B116" s="459"/>
      <c r="C116" s="459"/>
      <c r="D116" s="459"/>
    </row>
    <row r="122" ht="27.75" customHeight="1"/>
    <row r="140" ht="44.25" customHeight="1"/>
  </sheetData>
  <sheetProtection/>
  <mergeCells count="54">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31496062992125984" right="0.11811023622047245" top="0.15748031496062992" bottom="0.15748031496062992" header="0.31496062992125984" footer="0.31496062992125984"/>
  <pageSetup horizontalDpi="600" verticalDpi="600" orientation="portrait" paperSize="9" scale="65" r:id="rId2"/>
  <legacyDrawing r:id="rId1"/>
</worksheet>
</file>

<file path=xl/worksheets/sheet10.xml><?xml version="1.0" encoding="utf-8"?>
<worksheet xmlns="http://schemas.openxmlformats.org/spreadsheetml/2006/main" xmlns:r="http://schemas.openxmlformats.org/officeDocument/2006/relationships">
  <sheetPr>
    <tabColor rgb="FFFFFF00"/>
  </sheetPr>
  <dimension ref="B1:F19"/>
  <sheetViews>
    <sheetView zoomScalePageLayoutView="0" workbookViewId="0" topLeftCell="A1">
      <selection activeCell="C21" sqref="C21"/>
    </sheetView>
  </sheetViews>
  <sheetFormatPr defaultColWidth="9.140625" defaultRowHeight="12.75" customHeight="1"/>
  <cols>
    <col min="1" max="1" width="2.8515625" style="0" customWidth="1"/>
    <col min="2" max="2" width="14.421875" style="0" customWidth="1"/>
    <col min="3" max="3" width="50.421875" style="0" customWidth="1"/>
    <col min="4" max="4" width="9.8515625" style="0" customWidth="1"/>
    <col min="5" max="5" width="10.7109375" style="0" customWidth="1"/>
    <col min="6" max="6" width="99.140625" style="0" customWidth="1"/>
  </cols>
  <sheetData>
    <row r="1" spans="2:6" s="93" customFormat="1" ht="22.5" customHeight="1">
      <c r="B1" s="674" t="s">
        <v>333</v>
      </c>
      <c r="C1" s="675"/>
      <c r="D1" s="675"/>
      <c r="E1" s="675"/>
      <c r="F1" s="675"/>
    </row>
    <row r="2" ht="12.75" customHeight="1">
      <c r="F2" s="1"/>
    </row>
    <row r="3" spans="2:6" s="94" customFormat="1" ht="19.5" customHeight="1">
      <c r="B3" s="94" t="s">
        <v>79</v>
      </c>
      <c r="C3" s="94" t="s">
        <v>43</v>
      </c>
      <c r="F3" s="95"/>
    </row>
    <row r="4" spans="2:6" s="96" customFormat="1" ht="19.5" customHeight="1" thickBot="1">
      <c r="B4" s="94" t="s">
        <v>57</v>
      </c>
      <c r="C4" s="94" t="s">
        <v>58</v>
      </c>
      <c r="D4" s="94"/>
      <c r="E4" s="94"/>
      <c r="F4" s="95"/>
    </row>
    <row r="5" spans="2:6" s="2" customFormat="1" ht="19.5" customHeight="1">
      <c r="B5" s="676" t="s">
        <v>51</v>
      </c>
      <c r="C5" s="676" t="s">
        <v>114</v>
      </c>
      <c r="D5" s="679" t="s">
        <v>52</v>
      </c>
      <c r="E5" s="679"/>
      <c r="F5" s="680"/>
    </row>
    <row r="6" spans="2:6" s="2" customFormat="1" ht="19.5" customHeight="1" thickBot="1">
      <c r="B6" s="677"/>
      <c r="C6" s="677"/>
      <c r="D6" s="681"/>
      <c r="E6" s="681"/>
      <c r="F6" s="682"/>
    </row>
    <row r="7" spans="2:6" s="2" customFormat="1" ht="19.5" customHeight="1" thickBot="1">
      <c r="B7" s="678"/>
      <c r="C7" s="678"/>
      <c r="D7" s="97" t="s">
        <v>54</v>
      </c>
      <c r="E7" s="97" t="s">
        <v>55</v>
      </c>
      <c r="F7" s="97" t="s">
        <v>56</v>
      </c>
    </row>
    <row r="8" spans="2:6" s="6" customFormat="1" ht="26.25" customHeight="1">
      <c r="B8" s="683" t="s">
        <v>2</v>
      </c>
      <c r="C8" s="676" t="s">
        <v>118</v>
      </c>
      <c r="D8" s="251"/>
      <c r="E8" s="251"/>
      <c r="F8" s="252"/>
    </row>
    <row r="9" spans="2:6" s="6" customFormat="1" ht="19.5" customHeight="1">
      <c r="B9" s="684"/>
      <c r="C9" s="686"/>
      <c r="D9" s="253"/>
      <c r="E9" s="253"/>
      <c r="F9" s="254"/>
    </row>
    <row r="10" spans="2:6" s="6" customFormat="1" ht="30" customHeight="1">
      <c r="B10" s="684"/>
      <c r="C10" s="686"/>
      <c r="D10" s="253"/>
      <c r="E10" s="253"/>
      <c r="F10" s="254"/>
    </row>
    <row r="11" spans="2:6" s="6" customFormat="1" ht="30" customHeight="1">
      <c r="B11" s="684"/>
      <c r="C11" s="686"/>
      <c r="D11" s="253"/>
      <c r="E11" s="253"/>
      <c r="F11" s="254"/>
    </row>
    <row r="12" spans="2:6" s="6" customFormat="1" ht="30" customHeight="1">
      <c r="B12" s="684"/>
      <c r="C12" s="686"/>
      <c r="D12" s="253"/>
      <c r="E12" s="253"/>
      <c r="F12" s="254"/>
    </row>
    <row r="13" spans="2:6" s="6" customFormat="1" ht="30" customHeight="1">
      <c r="B13" s="684"/>
      <c r="C13" s="686"/>
      <c r="D13" s="253"/>
      <c r="E13" s="253"/>
      <c r="F13" s="254"/>
    </row>
    <row r="14" spans="2:6" s="6" customFormat="1" ht="30" customHeight="1">
      <c r="B14" s="684"/>
      <c r="C14" s="686"/>
      <c r="D14" s="253"/>
      <c r="E14" s="253"/>
      <c r="F14" s="254"/>
    </row>
    <row r="15" spans="2:6" s="6" customFormat="1" ht="30" customHeight="1">
      <c r="B15" s="684"/>
      <c r="C15" s="686"/>
      <c r="D15" s="253"/>
      <c r="E15" s="253"/>
      <c r="F15" s="254"/>
    </row>
    <row r="16" spans="2:6" s="6" customFormat="1" ht="30" customHeight="1">
      <c r="B16" s="684"/>
      <c r="C16" s="686"/>
      <c r="D16" s="253"/>
      <c r="E16" s="253"/>
      <c r="F16" s="254"/>
    </row>
    <row r="17" spans="2:6" ht="30.75" customHeight="1" thickBot="1">
      <c r="B17" s="685"/>
      <c r="C17" s="687"/>
      <c r="D17" s="253"/>
      <c r="E17" s="253"/>
      <c r="F17" s="254"/>
    </row>
    <row r="18" spans="2:6" s="2" customFormat="1" ht="19.5" customHeight="1">
      <c r="B18" s="671" t="s">
        <v>334</v>
      </c>
      <c r="C18" s="672"/>
      <c r="D18" s="672"/>
      <c r="E18" s="672"/>
      <c r="F18" s="672"/>
    </row>
    <row r="19" spans="2:6" s="2" customFormat="1" ht="19.5" customHeight="1">
      <c r="B19" s="673" t="s">
        <v>53</v>
      </c>
      <c r="C19" s="672"/>
      <c r="D19" s="672"/>
      <c r="E19" s="672"/>
      <c r="F19" s="672"/>
    </row>
    <row r="20" ht="12" customHeight="1"/>
    <row r="21" ht="12" customHeight="1"/>
    <row r="22" ht="12" customHeight="1"/>
  </sheetData>
  <sheetProtection/>
  <mergeCells count="8">
    <mergeCell ref="B18:F18"/>
    <mergeCell ref="B19:F19"/>
    <mergeCell ref="B1:F1"/>
    <mergeCell ref="B5:B7"/>
    <mergeCell ref="C5:C7"/>
    <mergeCell ref="D5:F6"/>
    <mergeCell ref="B8:B17"/>
    <mergeCell ref="C8:C17"/>
  </mergeCells>
  <printOptions horizontalCentered="1"/>
  <pageMargins left="0.15748031496062992" right="0.1968503937007874" top="0.1968503937007874" bottom="0.6692913385826772" header="0.5118110236220472" footer="0.5118110236220472"/>
  <pageSetup horizontalDpi="300" verticalDpi="300" orientation="landscape" paperSize="9" scale="75" r:id="rId1"/>
  <headerFooter alignWithMargins="0">
    <oddFooter>&amp;CSayfa &amp;P / &amp;N</oddFooter>
  </headerFooter>
</worksheet>
</file>

<file path=xl/worksheets/sheet11.xml><?xml version="1.0" encoding="utf-8"?>
<worksheet xmlns="http://schemas.openxmlformats.org/spreadsheetml/2006/main" xmlns:r="http://schemas.openxmlformats.org/officeDocument/2006/relationships">
  <sheetPr>
    <tabColor rgb="FFFFFF00"/>
  </sheetPr>
  <dimension ref="B2:BA14"/>
  <sheetViews>
    <sheetView tabSelected="1" zoomScalePageLayoutView="0" workbookViewId="0" topLeftCell="A5">
      <selection activeCell="AW17" sqref="AW17"/>
    </sheetView>
  </sheetViews>
  <sheetFormatPr defaultColWidth="9.140625" defaultRowHeight="12.75"/>
  <cols>
    <col min="1" max="1" width="6.7109375" style="38" customWidth="1"/>
    <col min="2" max="2" width="16.421875" style="38" customWidth="1"/>
    <col min="3" max="3" width="16.8515625" style="395" customWidth="1"/>
    <col min="4" max="4" width="17.7109375" style="38" customWidth="1"/>
    <col min="5" max="10" width="10.57421875" style="59" hidden="1" customWidth="1"/>
    <col min="11" max="11" width="11.8515625" style="59" hidden="1" customWidth="1"/>
    <col min="12" max="18" width="10.57421875" style="59" hidden="1" customWidth="1"/>
    <col min="19" max="19" width="11.8515625" style="59" hidden="1" customWidth="1"/>
    <col min="20" max="21" width="10.57421875" style="59" hidden="1" customWidth="1"/>
    <col min="22" max="22" width="8.421875" style="59" hidden="1" customWidth="1"/>
    <col min="23" max="24" width="10.57421875" style="59" hidden="1" customWidth="1"/>
    <col min="25" max="25" width="8.421875" style="59" hidden="1" customWidth="1"/>
    <col min="26" max="26" width="8.28125" style="59" hidden="1" customWidth="1"/>
    <col min="27" max="27" width="11.8515625" style="59" hidden="1" customWidth="1"/>
    <col min="28" max="28" width="10.00390625" style="59" hidden="1" customWidth="1"/>
    <col min="29" max="29" width="10.57421875" style="59" hidden="1" customWidth="1"/>
    <col min="30" max="30" width="9.00390625" style="59" hidden="1" customWidth="1"/>
    <col min="31" max="31" width="10.421875" style="59" hidden="1" customWidth="1"/>
    <col min="32" max="32" width="7.140625" style="59" hidden="1" customWidth="1"/>
    <col min="33" max="33" width="6.8515625" style="59" hidden="1" customWidth="1"/>
    <col min="34" max="34" width="7.57421875" style="59" hidden="1" customWidth="1"/>
    <col min="35" max="35" width="10.7109375" style="59" hidden="1" customWidth="1"/>
    <col min="36" max="36" width="12.00390625" style="59" hidden="1" customWidth="1"/>
    <col min="37" max="37" width="11.00390625" style="38" customWidth="1"/>
    <col min="38" max="16384" width="9.140625" style="38" customWidth="1"/>
  </cols>
  <sheetData>
    <row r="2" spans="2:36" s="37" customFormat="1" ht="22.5" customHeight="1">
      <c r="B2" s="460" t="s">
        <v>335</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row>
    <row r="3" ht="12.75" customHeight="1"/>
    <row r="4" spans="2:36" s="26" customFormat="1" ht="21.75" customHeight="1">
      <c r="B4" s="26" t="s">
        <v>33</v>
      </c>
      <c r="C4" s="396"/>
      <c r="D4" s="28"/>
      <c r="E4" s="60"/>
      <c r="F4" s="60"/>
      <c r="G4" s="60"/>
      <c r="H4" s="60"/>
      <c r="I4" s="60"/>
      <c r="J4" s="60"/>
      <c r="K4" s="155"/>
      <c r="L4" s="156"/>
      <c r="M4" s="156"/>
      <c r="N4" s="156"/>
      <c r="O4" s="60"/>
      <c r="P4" s="60"/>
      <c r="Q4" s="60"/>
      <c r="R4" s="60"/>
      <c r="S4" s="155"/>
      <c r="T4" s="156"/>
      <c r="U4" s="156"/>
      <c r="V4" s="156"/>
      <c r="W4" s="60"/>
      <c r="X4" s="60"/>
      <c r="Y4" s="60"/>
      <c r="Z4" s="60"/>
      <c r="AA4" s="155"/>
      <c r="AB4" s="156"/>
      <c r="AC4" s="156"/>
      <c r="AD4" s="156"/>
      <c r="AE4" s="60"/>
      <c r="AF4" s="60"/>
      <c r="AG4" s="60"/>
      <c r="AH4" s="60"/>
      <c r="AI4" s="155"/>
      <c r="AJ4" s="156"/>
    </row>
    <row r="5" spans="2:45" s="26" customFormat="1" ht="21.75" customHeight="1">
      <c r="B5" s="40" t="s">
        <v>110</v>
      </c>
      <c r="C5" s="397"/>
      <c r="D5" s="41"/>
      <c r="E5" s="157"/>
      <c r="F5" s="157"/>
      <c r="G5" s="157"/>
      <c r="H5" s="157"/>
      <c r="I5" s="157"/>
      <c r="J5" s="157"/>
      <c r="K5" s="158"/>
      <c r="L5" s="159"/>
      <c r="M5" s="159"/>
      <c r="N5" s="159"/>
      <c r="O5" s="157"/>
      <c r="P5" s="157"/>
      <c r="Q5" s="157"/>
      <c r="R5" s="157"/>
      <c r="S5" s="158"/>
      <c r="T5" s="160"/>
      <c r="U5" s="159"/>
      <c r="V5" s="159"/>
      <c r="W5" s="157"/>
      <c r="X5" s="157"/>
      <c r="Y5" s="157"/>
      <c r="Z5" s="157"/>
      <c r="AA5" s="158"/>
      <c r="AB5" s="160"/>
      <c r="AC5" s="159"/>
      <c r="AD5" s="159"/>
      <c r="AE5" s="157"/>
      <c r="AF5" s="157"/>
      <c r="AG5" s="157"/>
      <c r="AH5" s="157"/>
      <c r="AI5" s="158"/>
      <c r="AJ5" s="160"/>
      <c r="AK5" s="40"/>
      <c r="AL5" s="40"/>
      <c r="AM5" s="40"/>
      <c r="AN5" s="40"/>
      <c r="AO5" s="40"/>
      <c r="AP5" s="40"/>
      <c r="AQ5" s="40"/>
      <c r="AR5" s="40"/>
      <c r="AS5" s="40"/>
    </row>
    <row r="6" spans="2:45" s="26" customFormat="1" ht="21.75" customHeight="1">
      <c r="B6" s="40"/>
      <c r="C6" s="397"/>
      <c r="D6" s="41"/>
      <c r="E6" s="157"/>
      <c r="F6" s="157"/>
      <c r="G6" s="157"/>
      <c r="H6" s="157"/>
      <c r="I6" s="157"/>
      <c r="J6" s="157"/>
      <c r="K6" s="158"/>
      <c r="L6" s="159"/>
      <c r="M6" s="159"/>
      <c r="N6" s="159"/>
      <c r="O6" s="157"/>
      <c r="P6" s="157"/>
      <c r="Q6" s="157"/>
      <c r="R6" s="157"/>
      <c r="S6" s="158"/>
      <c r="T6" s="160"/>
      <c r="U6" s="159"/>
      <c r="V6" s="159"/>
      <c r="W6" s="157"/>
      <c r="X6" s="157"/>
      <c r="Y6" s="157"/>
      <c r="Z6" s="157"/>
      <c r="AA6" s="158"/>
      <c r="AB6" s="160"/>
      <c r="AC6" s="159"/>
      <c r="AD6" s="159"/>
      <c r="AE6" s="157"/>
      <c r="AF6" s="157"/>
      <c r="AG6" s="157"/>
      <c r="AH6" s="157"/>
      <c r="AI6" s="158"/>
      <c r="AJ6" s="160"/>
      <c r="AK6" s="40"/>
      <c r="AL6" s="40"/>
      <c r="AM6" s="40"/>
      <c r="AN6" s="40"/>
      <c r="AO6" s="40"/>
      <c r="AP6" s="40"/>
      <c r="AQ6" s="40"/>
      <c r="AR6" s="40"/>
      <c r="AS6" s="40"/>
    </row>
    <row r="7" spans="2:45" s="26" customFormat="1" ht="21.75" customHeight="1">
      <c r="B7" s="40"/>
      <c r="C7" s="397"/>
      <c r="D7" s="41"/>
      <c r="E7" s="157"/>
      <c r="F7" s="157"/>
      <c r="G7" s="157"/>
      <c r="H7" s="157"/>
      <c r="I7" s="157"/>
      <c r="J7" s="157"/>
      <c r="K7" s="158"/>
      <c r="L7" s="159"/>
      <c r="M7" s="159"/>
      <c r="N7" s="159"/>
      <c r="O7" s="157"/>
      <c r="P7" s="157"/>
      <c r="Q7" s="157"/>
      <c r="R7" s="157"/>
      <c r="S7" s="158"/>
      <c r="T7" s="160"/>
      <c r="U7" s="159"/>
      <c r="V7" s="159"/>
      <c r="W7" s="157"/>
      <c r="X7" s="157"/>
      <c r="Y7" s="157"/>
      <c r="Z7" s="157"/>
      <c r="AA7" s="158"/>
      <c r="AB7" s="160"/>
      <c r="AC7" s="159"/>
      <c r="AD7" s="159"/>
      <c r="AE7" s="157"/>
      <c r="AF7" s="157"/>
      <c r="AG7" s="157"/>
      <c r="AH7" s="157"/>
      <c r="AI7" s="158"/>
      <c r="AJ7" s="160"/>
      <c r="AK7" s="40"/>
      <c r="AL7" s="40"/>
      <c r="AM7" s="40"/>
      <c r="AN7" s="40"/>
      <c r="AO7" s="40"/>
      <c r="AP7" s="40"/>
      <c r="AQ7" s="40"/>
      <c r="AR7" s="40"/>
      <c r="AS7" s="40"/>
    </row>
    <row r="8" spans="2:45" s="26" customFormat="1" ht="21.75" customHeight="1" thickBot="1">
      <c r="B8" s="40"/>
      <c r="C8" s="398" t="s">
        <v>343</v>
      </c>
      <c r="D8" s="41"/>
      <c r="E8" s="157"/>
      <c r="F8" s="157"/>
      <c r="G8" s="157"/>
      <c r="H8" s="157"/>
      <c r="I8" s="157"/>
      <c r="J8" s="157"/>
      <c r="K8" s="158"/>
      <c r="L8" s="159"/>
      <c r="M8" s="159"/>
      <c r="N8" s="159"/>
      <c r="O8" s="157"/>
      <c r="P8" s="157"/>
      <c r="Q8" s="157"/>
      <c r="R8" s="157"/>
      <c r="S8" s="158"/>
      <c r="T8" s="160"/>
      <c r="U8" s="159"/>
      <c r="V8" s="159"/>
      <c r="W8" s="157"/>
      <c r="X8" s="157"/>
      <c r="Y8" s="157"/>
      <c r="Z8" s="157"/>
      <c r="AA8" s="158"/>
      <c r="AB8" s="160"/>
      <c r="AC8" s="159"/>
      <c r="AD8" s="159"/>
      <c r="AE8" s="157"/>
      <c r="AF8" s="157"/>
      <c r="AG8" s="157"/>
      <c r="AH8" s="157"/>
      <c r="AI8" s="158"/>
      <c r="AJ8" s="160"/>
      <c r="AK8" s="40"/>
      <c r="AL8" s="40"/>
      <c r="AM8" s="40"/>
      <c r="AN8" s="40"/>
      <c r="AO8" s="40"/>
      <c r="AP8" s="40"/>
      <c r="AQ8" s="40"/>
      <c r="AR8" s="40"/>
      <c r="AS8" s="40"/>
    </row>
    <row r="9" spans="2:53" s="43" customFormat="1" ht="33.75" customHeight="1" thickBot="1">
      <c r="B9" s="705" t="s">
        <v>167</v>
      </c>
      <c r="C9" s="714" t="s">
        <v>114</v>
      </c>
      <c r="D9" s="700" t="s">
        <v>168</v>
      </c>
      <c r="E9" s="706" t="s">
        <v>177</v>
      </c>
      <c r="F9" s="707"/>
      <c r="G9" s="707"/>
      <c r="H9" s="707"/>
      <c r="I9" s="707"/>
      <c r="J9" s="707"/>
      <c r="K9" s="708"/>
      <c r="L9" s="709"/>
      <c r="M9" s="710" t="s">
        <v>136</v>
      </c>
      <c r="N9" s="711"/>
      <c r="O9" s="711"/>
      <c r="P9" s="711"/>
      <c r="Q9" s="711"/>
      <c r="R9" s="711"/>
      <c r="S9" s="711"/>
      <c r="T9" s="712"/>
      <c r="U9" s="710" t="s">
        <v>121</v>
      </c>
      <c r="V9" s="711"/>
      <c r="W9" s="711"/>
      <c r="X9" s="711"/>
      <c r="Y9" s="711"/>
      <c r="Z9" s="711"/>
      <c r="AA9" s="711"/>
      <c r="AB9" s="712"/>
      <c r="AC9" s="710" t="s">
        <v>185</v>
      </c>
      <c r="AD9" s="711"/>
      <c r="AE9" s="711"/>
      <c r="AF9" s="711"/>
      <c r="AG9" s="711"/>
      <c r="AH9" s="711"/>
      <c r="AI9" s="711"/>
      <c r="AJ9" s="712"/>
      <c r="AK9" s="688" t="s">
        <v>193</v>
      </c>
      <c r="AL9" s="689"/>
      <c r="AM9" s="689"/>
      <c r="AN9" s="689"/>
      <c r="AO9" s="689"/>
      <c r="AP9" s="689"/>
      <c r="AQ9" s="689"/>
      <c r="AR9" s="690"/>
      <c r="AS9" s="719" t="s">
        <v>322</v>
      </c>
      <c r="AT9" s="720"/>
      <c r="AU9" s="720"/>
      <c r="AV9" s="720"/>
      <c r="AW9" s="720"/>
      <c r="AX9" s="720"/>
      <c r="AY9" s="720"/>
      <c r="AZ9" s="720"/>
      <c r="BA9" s="721"/>
    </row>
    <row r="10" spans="2:53" s="43" customFormat="1" ht="13.5" customHeight="1" thickBot="1">
      <c r="B10" s="705"/>
      <c r="C10" s="714"/>
      <c r="D10" s="701"/>
      <c r="E10" s="703" t="s">
        <v>178</v>
      </c>
      <c r="F10" s="696" t="s">
        <v>169</v>
      </c>
      <c r="G10" s="698" t="s">
        <v>170</v>
      </c>
      <c r="H10" s="699"/>
      <c r="I10" s="698" t="s">
        <v>171</v>
      </c>
      <c r="J10" s="699"/>
      <c r="K10" s="703" t="s">
        <v>179</v>
      </c>
      <c r="L10" s="703" t="s">
        <v>180</v>
      </c>
      <c r="M10" s="696" t="s">
        <v>182</v>
      </c>
      <c r="N10" s="696" t="s">
        <v>169</v>
      </c>
      <c r="O10" s="698" t="s">
        <v>170</v>
      </c>
      <c r="P10" s="699"/>
      <c r="Q10" s="698" t="s">
        <v>171</v>
      </c>
      <c r="R10" s="699"/>
      <c r="S10" s="696" t="s">
        <v>183</v>
      </c>
      <c r="T10" s="696" t="s">
        <v>181</v>
      </c>
      <c r="U10" s="696" t="s">
        <v>188</v>
      </c>
      <c r="V10" s="696" t="s">
        <v>169</v>
      </c>
      <c r="W10" s="698" t="s">
        <v>170</v>
      </c>
      <c r="X10" s="699"/>
      <c r="Y10" s="698" t="s">
        <v>171</v>
      </c>
      <c r="Z10" s="699"/>
      <c r="AA10" s="696" t="s">
        <v>189</v>
      </c>
      <c r="AB10" s="696" t="s">
        <v>181</v>
      </c>
      <c r="AC10" s="696" t="s">
        <v>201</v>
      </c>
      <c r="AD10" s="696" t="s">
        <v>169</v>
      </c>
      <c r="AE10" s="698" t="s">
        <v>170</v>
      </c>
      <c r="AF10" s="699"/>
      <c r="AG10" s="698" t="s">
        <v>171</v>
      </c>
      <c r="AH10" s="699"/>
      <c r="AI10" s="696" t="s">
        <v>202</v>
      </c>
      <c r="AJ10" s="696" t="s">
        <v>370</v>
      </c>
      <c r="AK10" s="691" t="s">
        <v>337</v>
      </c>
      <c r="AL10" s="691" t="s">
        <v>169</v>
      </c>
      <c r="AM10" s="693" t="s">
        <v>170</v>
      </c>
      <c r="AN10" s="694"/>
      <c r="AO10" s="693" t="s">
        <v>171</v>
      </c>
      <c r="AP10" s="694"/>
      <c r="AQ10" s="691" t="s">
        <v>336</v>
      </c>
      <c r="AR10" s="691" t="s">
        <v>370</v>
      </c>
      <c r="AS10" s="722" t="s">
        <v>400</v>
      </c>
      <c r="AT10" s="722" t="s">
        <v>169</v>
      </c>
      <c r="AU10" s="724" t="s">
        <v>170</v>
      </c>
      <c r="AV10" s="725"/>
      <c r="AW10" s="724" t="s">
        <v>171</v>
      </c>
      <c r="AX10" s="725"/>
      <c r="AY10" s="722" t="s">
        <v>401</v>
      </c>
      <c r="AZ10" s="719" t="s">
        <v>402</v>
      </c>
      <c r="BA10" s="721"/>
    </row>
    <row r="11" spans="2:53" s="43" customFormat="1" ht="49.5" customHeight="1" thickBot="1">
      <c r="B11" s="705"/>
      <c r="C11" s="714"/>
      <c r="D11" s="702"/>
      <c r="E11" s="704"/>
      <c r="F11" s="465"/>
      <c r="G11" s="161" t="s">
        <v>172</v>
      </c>
      <c r="H11" s="161" t="s">
        <v>173</v>
      </c>
      <c r="I11" s="161" t="s">
        <v>170</v>
      </c>
      <c r="J11" s="161" t="s">
        <v>174</v>
      </c>
      <c r="K11" s="704"/>
      <c r="L11" s="704"/>
      <c r="M11" s="697"/>
      <c r="N11" s="697"/>
      <c r="O11" s="161" t="s">
        <v>172</v>
      </c>
      <c r="P11" s="161" t="s">
        <v>173</v>
      </c>
      <c r="Q11" s="161" t="s">
        <v>170</v>
      </c>
      <c r="R11" s="161" t="s">
        <v>174</v>
      </c>
      <c r="S11" s="697"/>
      <c r="T11" s="697"/>
      <c r="U11" s="697"/>
      <c r="V11" s="697"/>
      <c r="W11" s="161" t="s">
        <v>172</v>
      </c>
      <c r="X11" s="161" t="s">
        <v>173</v>
      </c>
      <c r="Y11" s="161" t="s">
        <v>170</v>
      </c>
      <c r="Z11" s="161" t="s">
        <v>174</v>
      </c>
      <c r="AA11" s="697"/>
      <c r="AB11" s="697"/>
      <c r="AC11" s="697"/>
      <c r="AD11" s="697"/>
      <c r="AE11" s="161" t="s">
        <v>172</v>
      </c>
      <c r="AF11" s="161" t="s">
        <v>173</v>
      </c>
      <c r="AG11" s="161" t="s">
        <v>170</v>
      </c>
      <c r="AH11" s="161" t="s">
        <v>174</v>
      </c>
      <c r="AI11" s="697"/>
      <c r="AJ11" s="713"/>
      <c r="AK11" s="692"/>
      <c r="AL11" s="692"/>
      <c r="AM11" s="433" t="s">
        <v>172</v>
      </c>
      <c r="AN11" s="433" t="s">
        <v>173</v>
      </c>
      <c r="AO11" s="433" t="s">
        <v>170</v>
      </c>
      <c r="AP11" s="433" t="s">
        <v>174</v>
      </c>
      <c r="AQ11" s="692"/>
      <c r="AR11" s="695"/>
      <c r="AS11" s="723"/>
      <c r="AT11" s="723"/>
      <c r="AU11" s="400" t="s">
        <v>172</v>
      </c>
      <c r="AV11" s="400" t="s">
        <v>173</v>
      </c>
      <c r="AW11" s="400" t="s">
        <v>170</v>
      </c>
      <c r="AX11" s="400" t="s">
        <v>174</v>
      </c>
      <c r="AY11" s="723"/>
      <c r="AZ11" s="410" t="s">
        <v>175</v>
      </c>
      <c r="BA11" s="410" t="s">
        <v>176</v>
      </c>
    </row>
    <row r="12" spans="2:53" ht="44.25" customHeight="1" thickBot="1">
      <c r="B12" s="715"/>
      <c r="C12" s="717" t="s">
        <v>342</v>
      </c>
      <c r="D12" s="185" t="s">
        <v>32</v>
      </c>
      <c r="E12" s="186">
        <v>1060</v>
      </c>
      <c r="F12" s="186">
        <v>0</v>
      </c>
      <c r="G12" s="190">
        <v>0</v>
      </c>
      <c r="H12" s="190">
        <v>0</v>
      </c>
      <c r="I12" s="190">
        <v>0</v>
      </c>
      <c r="J12" s="190">
        <v>0</v>
      </c>
      <c r="K12" s="187">
        <f>(E12+F12+G12+H12+I12)-J12</f>
        <v>1060</v>
      </c>
      <c r="L12" s="190">
        <v>867</v>
      </c>
      <c r="M12" s="186">
        <v>3000</v>
      </c>
      <c r="N12" s="186">
        <v>0</v>
      </c>
      <c r="O12" s="190">
        <v>0</v>
      </c>
      <c r="P12" s="190">
        <v>393</v>
      </c>
      <c r="Q12" s="190">
        <v>0</v>
      </c>
      <c r="R12" s="190">
        <v>0</v>
      </c>
      <c r="S12" s="187">
        <f>(M12+N12+O12+P12+Q12)-R12</f>
        <v>3393</v>
      </c>
      <c r="T12" s="186">
        <v>3240</v>
      </c>
      <c r="U12" s="186">
        <v>3150</v>
      </c>
      <c r="V12" s="186">
        <v>0</v>
      </c>
      <c r="W12" s="190">
        <v>0</v>
      </c>
      <c r="X12" s="190">
        <v>0</v>
      </c>
      <c r="Y12" s="190">
        <v>0</v>
      </c>
      <c r="Z12" s="190">
        <v>0</v>
      </c>
      <c r="AA12" s="187">
        <f>(U12+V12+W12+X12+Y12)-Z12</f>
        <v>3150</v>
      </c>
      <c r="AB12" s="186">
        <v>1149</v>
      </c>
      <c r="AC12" s="186">
        <v>2020</v>
      </c>
      <c r="AD12" s="186">
        <v>0</v>
      </c>
      <c r="AE12" s="190">
        <v>1060</v>
      </c>
      <c r="AF12" s="190">
        <v>0</v>
      </c>
      <c r="AG12" s="190">
        <v>0</v>
      </c>
      <c r="AH12" s="190">
        <v>0</v>
      </c>
      <c r="AI12" s="187">
        <f>(AC12+AD12+AE12+AF12+AG12)-AH12</f>
        <v>3080</v>
      </c>
      <c r="AJ12" s="186">
        <v>616</v>
      </c>
      <c r="AK12" s="434">
        <v>2120</v>
      </c>
      <c r="AL12" s="434">
        <v>0</v>
      </c>
      <c r="AM12" s="435">
        <v>150</v>
      </c>
      <c r="AN12" s="435">
        <v>0</v>
      </c>
      <c r="AO12" s="435">
        <v>0</v>
      </c>
      <c r="AP12" s="435">
        <v>0</v>
      </c>
      <c r="AQ12" s="436">
        <f>(AK12+AL12+AM12+AN12+AO12)-AP12</f>
        <v>2270</v>
      </c>
      <c r="AR12" s="434">
        <v>2264</v>
      </c>
      <c r="AS12" s="186">
        <v>1250</v>
      </c>
      <c r="AT12" s="186">
        <v>0</v>
      </c>
      <c r="AU12" s="190">
        <v>0</v>
      </c>
      <c r="AV12" s="190">
        <v>0</v>
      </c>
      <c r="AW12" s="190">
        <v>0</v>
      </c>
      <c r="AX12" s="190">
        <v>0</v>
      </c>
      <c r="AY12" s="187">
        <f>(AS12+AT12+AU12+AV12+AW12)-AX12</f>
        <v>1250</v>
      </c>
      <c r="AZ12" s="186"/>
      <c r="BA12" s="186"/>
    </row>
    <row r="13" spans="2:53" ht="47.25" customHeight="1" thickBot="1">
      <c r="B13" s="716"/>
      <c r="C13" s="718"/>
      <c r="D13" s="188" t="s">
        <v>112</v>
      </c>
      <c r="E13" s="189">
        <f aca="true" t="shared" si="0" ref="E13:AR13">SUM(E12:E12)</f>
        <v>1060</v>
      </c>
      <c r="F13" s="189">
        <f t="shared" si="0"/>
        <v>0</v>
      </c>
      <c r="G13" s="189">
        <f t="shared" si="0"/>
        <v>0</v>
      </c>
      <c r="H13" s="189">
        <f t="shared" si="0"/>
        <v>0</v>
      </c>
      <c r="I13" s="189">
        <f t="shared" si="0"/>
        <v>0</v>
      </c>
      <c r="J13" s="189">
        <f t="shared" si="0"/>
        <v>0</v>
      </c>
      <c r="K13" s="189">
        <f t="shared" si="0"/>
        <v>1060</v>
      </c>
      <c r="L13" s="189">
        <f t="shared" si="0"/>
        <v>867</v>
      </c>
      <c r="M13" s="189">
        <f t="shared" si="0"/>
        <v>3000</v>
      </c>
      <c r="N13" s="189">
        <f t="shared" si="0"/>
        <v>0</v>
      </c>
      <c r="O13" s="189">
        <f t="shared" si="0"/>
        <v>0</v>
      </c>
      <c r="P13" s="189">
        <f t="shared" si="0"/>
        <v>393</v>
      </c>
      <c r="Q13" s="189">
        <f t="shared" si="0"/>
        <v>0</v>
      </c>
      <c r="R13" s="189">
        <f t="shared" si="0"/>
        <v>0</v>
      </c>
      <c r="S13" s="189">
        <f t="shared" si="0"/>
        <v>3393</v>
      </c>
      <c r="T13" s="189">
        <f t="shared" si="0"/>
        <v>3240</v>
      </c>
      <c r="U13" s="189">
        <f t="shared" si="0"/>
        <v>3150</v>
      </c>
      <c r="V13" s="189">
        <f t="shared" si="0"/>
        <v>0</v>
      </c>
      <c r="W13" s="189">
        <f t="shared" si="0"/>
        <v>0</v>
      </c>
      <c r="X13" s="189">
        <f t="shared" si="0"/>
        <v>0</v>
      </c>
      <c r="Y13" s="189">
        <f t="shared" si="0"/>
        <v>0</v>
      </c>
      <c r="Z13" s="189">
        <f t="shared" si="0"/>
        <v>0</v>
      </c>
      <c r="AA13" s="189">
        <f t="shared" si="0"/>
        <v>3150</v>
      </c>
      <c r="AB13" s="189">
        <f t="shared" si="0"/>
        <v>1149</v>
      </c>
      <c r="AC13" s="189">
        <f t="shared" si="0"/>
        <v>2020</v>
      </c>
      <c r="AD13" s="189">
        <f t="shared" si="0"/>
        <v>0</v>
      </c>
      <c r="AE13" s="189">
        <f t="shared" si="0"/>
        <v>1060</v>
      </c>
      <c r="AF13" s="189">
        <f t="shared" si="0"/>
        <v>0</v>
      </c>
      <c r="AG13" s="189">
        <f t="shared" si="0"/>
        <v>0</v>
      </c>
      <c r="AH13" s="189">
        <f t="shared" si="0"/>
        <v>0</v>
      </c>
      <c r="AI13" s="189">
        <f t="shared" si="0"/>
        <v>3080</v>
      </c>
      <c r="AJ13" s="189">
        <f t="shared" si="0"/>
        <v>616</v>
      </c>
      <c r="AK13" s="437">
        <f t="shared" si="0"/>
        <v>2120</v>
      </c>
      <c r="AL13" s="437">
        <f t="shared" si="0"/>
        <v>0</v>
      </c>
      <c r="AM13" s="437">
        <f t="shared" si="0"/>
        <v>150</v>
      </c>
      <c r="AN13" s="437">
        <f t="shared" si="0"/>
        <v>0</v>
      </c>
      <c r="AO13" s="437">
        <f t="shared" si="0"/>
        <v>0</v>
      </c>
      <c r="AP13" s="437">
        <f t="shared" si="0"/>
        <v>0</v>
      </c>
      <c r="AQ13" s="437">
        <f t="shared" si="0"/>
        <v>2270</v>
      </c>
      <c r="AR13" s="437">
        <f t="shared" si="0"/>
        <v>2264</v>
      </c>
      <c r="AS13" s="189">
        <f aca="true" t="shared" si="1" ref="AS13:BA13">SUM(AS12:AS12)</f>
        <v>1250</v>
      </c>
      <c r="AT13" s="189">
        <f t="shared" si="1"/>
        <v>0</v>
      </c>
      <c r="AU13" s="189">
        <f t="shared" si="1"/>
        <v>0</v>
      </c>
      <c r="AV13" s="189">
        <f t="shared" si="1"/>
        <v>0</v>
      </c>
      <c r="AW13" s="189">
        <f t="shared" si="1"/>
        <v>0</v>
      </c>
      <c r="AX13" s="189">
        <f t="shared" si="1"/>
        <v>0</v>
      </c>
      <c r="AY13" s="189">
        <f t="shared" si="1"/>
        <v>1250</v>
      </c>
      <c r="AZ13" s="189">
        <f t="shared" si="1"/>
        <v>0</v>
      </c>
      <c r="BA13" s="189">
        <f t="shared" si="1"/>
        <v>0</v>
      </c>
    </row>
    <row r="14" spans="2:44" s="43" customFormat="1" ht="19.5" customHeight="1" hidden="1">
      <c r="B14" s="191"/>
      <c r="C14" s="399" t="s">
        <v>101</v>
      </c>
      <c r="D14" s="188" t="s">
        <v>42</v>
      </c>
      <c r="E14" s="189">
        <v>10</v>
      </c>
      <c r="F14" s="192">
        <v>0</v>
      </c>
      <c r="G14" s="192">
        <v>0</v>
      </c>
      <c r="H14" s="192">
        <v>0</v>
      </c>
      <c r="I14" s="192">
        <v>0</v>
      </c>
      <c r="J14" s="192">
        <v>0</v>
      </c>
      <c r="K14" s="192">
        <f>(E14+F14+G14+H14+I14)-J14</f>
        <v>10</v>
      </c>
      <c r="L14" s="192">
        <v>0</v>
      </c>
      <c r="M14" s="189">
        <v>0</v>
      </c>
      <c r="N14" s="192">
        <v>0</v>
      </c>
      <c r="O14" s="192">
        <v>0</v>
      </c>
      <c r="P14" s="192">
        <v>0</v>
      </c>
      <c r="Q14" s="192">
        <v>0</v>
      </c>
      <c r="R14" s="192">
        <v>0</v>
      </c>
      <c r="S14" s="192">
        <f>(M14+N14+O14+P14+Q14)-R14</f>
        <v>0</v>
      </c>
      <c r="T14" s="189">
        <v>0</v>
      </c>
      <c r="U14" s="189">
        <v>0</v>
      </c>
      <c r="V14" s="192">
        <v>0</v>
      </c>
      <c r="W14" s="192">
        <v>0</v>
      </c>
      <c r="X14" s="192">
        <v>0</v>
      </c>
      <c r="Y14" s="192">
        <v>0</v>
      </c>
      <c r="Z14" s="192">
        <v>0</v>
      </c>
      <c r="AA14" s="192">
        <f>(U14+V14+W14+X14+Y14)-Z14</f>
        <v>0</v>
      </c>
      <c r="AB14" s="189">
        <v>0</v>
      </c>
      <c r="AC14" s="189">
        <v>0</v>
      </c>
      <c r="AD14" s="192">
        <v>0</v>
      </c>
      <c r="AE14" s="192">
        <v>0</v>
      </c>
      <c r="AF14" s="192">
        <v>0</v>
      </c>
      <c r="AG14" s="192">
        <v>0</v>
      </c>
      <c r="AH14" s="192">
        <v>0</v>
      </c>
      <c r="AI14" s="192">
        <f>(AC14+AD14+AE14+AF14+AG14)-AH14</f>
        <v>0</v>
      </c>
      <c r="AJ14" s="189">
        <v>0</v>
      </c>
      <c r="AK14" s="189">
        <v>0</v>
      </c>
      <c r="AL14" s="192">
        <v>0</v>
      </c>
      <c r="AM14" s="192">
        <v>0</v>
      </c>
      <c r="AN14" s="192">
        <v>0</v>
      </c>
      <c r="AO14" s="192">
        <v>0</v>
      </c>
      <c r="AP14" s="192">
        <v>0</v>
      </c>
      <c r="AQ14" s="192">
        <f>(AK14+AL14+AM14+AN14+AO14)-AP14</f>
        <v>0</v>
      </c>
      <c r="AR14" s="189">
        <v>0</v>
      </c>
    </row>
    <row r="17" ht="12.75" customHeight="1"/>
  </sheetData>
  <sheetProtection/>
  <mergeCells count="48">
    <mergeCell ref="AS9:BA9"/>
    <mergeCell ref="AS10:AS11"/>
    <mergeCell ref="AT10:AT11"/>
    <mergeCell ref="AU10:AV10"/>
    <mergeCell ref="AW10:AX10"/>
    <mergeCell ref="AY10:AY11"/>
    <mergeCell ref="AZ10:BA10"/>
    <mergeCell ref="B12:B13"/>
    <mergeCell ref="C12:C13"/>
    <mergeCell ref="Q10:R10"/>
    <mergeCell ref="S10:S11"/>
    <mergeCell ref="W10:X10"/>
    <mergeCell ref="T10:T11"/>
    <mergeCell ref="U10:U11"/>
    <mergeCell ref="O10:P10"/>
    <mergeCell ref="I10:J10"/>
    <mergeCell ref="K10:K11"/>
    <mergeCell ref="B2:AJ2"/>
    <mergeCell ref="B9:B11"/>
    <mergeCell ref="E9:L9"/>
    <mergeCell ref="M9:T9"/>
    <mergeCell ref="U9:AB9"/>
    <mergeCell ref="AC9:AJ9"/>
    <mergeCell ref="E10:E11"/>
    <mergeCell ref="G10:H10"/>
    <mergeCell ref="AJ10:AJ11"/>
    <mergeCell ref="C9:C11"/>
    <mergeCell ref="D9:D11"/>
    <mergeCell ref="F10:F11"/>
    <mergeCell ref="L10:L11"/>
    <mergeCell ref="M10:M11"/>
    <mergeCell ref="N10:N11"/>
    <mergeCell ref="Y10:Z10"/>
    <mergeCell ref="AD10:AD11"/>
    <mergeCell ref="AG10:AH10"/>
    <mergeCell ref="AI10:AI11"/>
    <mergeCell ref="V10:V11"/>
    <mergeCell ref="AB10:AB11"/>
    <mergeCell ref="AC10:AC11"/>
    <mergeCell ref="AA10:AA11"/>
    <mergeCell ref="AE10:AF10"/>
    <mergeCell ref="AK9:AR9"/>
    <mergeCell ref="AK10:AK11"/>
    <mergeCell ref="AL10:AL11"/>
    <mergeCell ref="AM10:AN10"/>
    <mergeCell ref="AO10:AP10"/>
    <mergeCell ref="AQ10:AQ11"/>
    <mergeCell ref="AR10:AR11"/>
  </mergeCells>
  <printOptions/>
  <pageMargins left="0.31496062992125984" right="0.31496062992125984"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D116"/>
  <sheetViews>
    <sheetView zoomScalePageLayoutView="0" workbookViewId="0" topLeftCell="A1">
      <selection activeCell="F16" sqref="F16"/>
    </sheetView>
  </sheetViews>
  <sheetFormatPr defaultColWidth="9.140625" defaultRowHeight="12.75"/>
  <cols>
    <col min="1" max="1" width="5.28125" style="38" customWidth="1"/>
    <col min="2" max="2" width="42.421875" style="38" customWidth="1"/>
    <col min="3" max="3" width="33.28125" style="38" customWidth="1"/>
    <col min="4" max="4" width="66.140625" style="38" customWidth="1"/>
    <col min="5" max="5" width="11.28125" style="38" hidden="1" customWidth="1"/>
    <col min="6" max="7" width="9.140625" style="38" customWidth="1"/>
    <col min="8" max="16384" width="9.140625" style="38" customWidth="1"/>
  </cols>
  <sheetData>
    <row r="1" spans="1:4" s="37" customFormat="1" ht="18.75" customHeight="1">
      <c r="A1" s="443" t="s">
        <v>389</v>
      </c>
      <c r="B1" s="443"/>
      <c r="C1" s="443"/>
      <c r="D1" s="443"/>
    </row>
    <row r="2" ht="12.75" customHeight="1" thickBot="1">
      <c r="B2" s="38" t="s">
        <v>343</v>
      </c>
    </row>
    <row r="3" spans="1:4" s="53" customFormat="1" ht="16.5" customHeight="1" thickBot="1">
      <c r="A3" s="226" t="s">
        <v>203</v>
      </c>
      <c r="B3" s="444" t="s">
        <v>204</v>
      </c>
      <c r="C3" s="445"/>
      <c r="D3" s="226" t="s">
        <v>205</v>
      </c>
    </row>
    <row r="4" spans="1:4" s="54" customFormat="1" ht="16.5" customHeight="1" thickBot="1">
      <c r="A4" s="446" t="s">
        <v>206</v>
      </c>
      <c r="B4" s="447"/>
      <c r="C4" s="447"/>
      <c r="D4" s="448"/>
    </row>
    <row r="5" spans="1:4" s="31" customFormat="1" ht="29.25" customHeight="1" thickBot="1">
      <c r="A5" s="56">
        <v>1</v>
      </c>
      <c r="B5" s="449" t="s">
        <v>207</v>
      </c>
      <c r="C5" s="450"/>
      <c r="D5" s="227" t="s">
        <v>372</v>
      </c>
    </row>
    <row r="6" spans="1:4" ht="15" customHeight="1" thickBot="1">
      <c r="A6" s="451">
        <v>2</v>
      </c>
      <c r="B6" s="451" t="s">
        <v>208</v>
      </c>
      <c r="C6" s="228" t="s">
        <v>209</v>
      </c>
      <c r="D6" s="228" t="s">
        <v>210</v>
      </c>
    </row>
    <row r="7" spans="1:4" ht="15" customHeight="1">
      <c r="A7" s="452"/>
      <c r="B7" s="452"/>
      <c r="C7" s="21" t="s">
        <v>211</v>
      </c>
      <c r="D7" s="21" t="s">
        <v>211</v>
      </c>
    </row>
    <row r="8" spans="1:4" ht="15" customHeight="1">
      <c r="A8" s="452"/>
      <c r="B8" s="452"/>
      <c r="C8" s="22" t="s">
        <v>212</v>
      </c>
      <c r="D8" s="22"/>
    </row>
    <row r="9" spans="1:4" ht="15" customHeight="1">
      <c r="A9" s="452"/>
      <c r="B9" s="452"/>
      <c r="C9" s="22" t="s">
        <v>213</v>
      </c>
      <c r="D9" s="22"/>
    </row>
    <row r="10" spans="1:4" ht="15" customHeight="1">
      <c r="A10" s="452"/>
      <c r="B10" s="452"/>
      <c r="C10" s="22" t="s">
        <v>214</v>
      </c>
      <c r="D10" s="22"/>
    </row>
    <row r="11" spans="1:4" ht="15" customHeight="1">
      <c r="A11" s="452"/>
      <c r="B11" s="452"/>
      <c r="C11" s="22" t="s">
        <v>215</v>
      </c>
      <c r="D11" s="22"/>
    </row>
    <row r="12" spans="1:4" ht="15" customHeight="1" thickBot="1">
      <c r="A12" s="453"/>
      <c r="B12" s="453"/>
      <c r="C12" s="23" t="s">
        <v>216</v>
      </c>
      <c r="D12" s="23"/>
    </row>
    <row r="13" spans="1:4" s="31" customFormat="1" ht="15" customHeight="1" thickBot="1">
      <c r="A13" s="56">
        <v>3</v>
      </c>
      <c r="B13" s="449" t="s">
        <v>217</v>
      </c>
      <c r="C13" s="450"/>
      <c r="D13" s="55" t="s">
        <v>218</v>
      </c>
    </row>
    <row r="14" spans="1:4" s="31" customFormat="1" ht="15" customHeight="1" thickBot="1">
      <c r="A14" s="56">
        <v>4</v>
      </c>
      <c r="B14" s="449" t="s">
        <v>219</v>
      </c>
      <c r="C14" s="450"/>
      <c r="D14" s="55" t="s">
        <v>7</v>
      </c>
    </row>
    <row r="15" spans="1:4" ht="15" customHeight="1" thickBot="1">
      <c r="A15" s="451">
        <v>5</v>
      </c>
      <c r="B15" s="451" t="s">
        <v>220</v>
      </c>
      <c r="C15" s="228" t="s">
        <v>209</v>
      </c>
      <c r="D15" s="228" t="s">
        <v>209</v>
      </c>
    </row>
    <row r="16" spans="1:4" ht="15" customHeight="1">
      <c r="A16" s="452"/>
      <c r="B16" s="452"/>
      <c r="C16" s="21" t="s">
        <v>221</v>
      </c>
      <c r="D16" s="21"/>
    </row>
    <row r="17" spans="1:4" ht="15" customHeight="1" thickBot="1">
      <c r="A17" s="453"/>
      <c r="B17" s="453"/>
      <c r="C17" s="23" t="s">
        <v>2</v>
      </c>
      <c r="D17" s="23" t="s">
        <v>2</v>
      </c>
    </row>
    <row r="18" spans="1:4" s="31" customFormat="1" ht="15" customHeight="1" thickBot="1">
      <c r="A18" s="56">
        <v>6</v>
      </c>
      <c r="B18" s="449" t="s">
        <v>222</v>
      </c>
      <c r="C18" s="450"/>
      <c r="D18" s="55"/>
    </row>
    <row r="19" spans="1:4" ht="15" customHeight="1">
      <c r="A19" s="451">
        <v>7</v>
      </c>
      <c r="B19" s="451" t="s">
        <v>223</v>
      </c>
      <c r="C19" s="229" t="s">
        <v>209</v>
      </c>
      <c r="D19" s="229" t="s">
        <v>210</v>
      </c>
    </row>
    <row r="20" spans="1:4" ht="15" customHeight="1" thickBot="1">
      <c r="A20" s="452"/>
      <c r="B20" s="452"/>
      <c r="C20" s="230" t="s">
        <v>224</v>
      </c>
      <c r="D20" s="230" t="s">
        <v>224</v>
      </c>
    </row>
    <row r="21" spans="1:4" ht="15" customHeight="1">
      <c r="A21" s="452"/>
      <c r="B21" s="452"/>
      <c r="C21" s="20" t="s">
        <v>225</v>
      </c>
      <c r="D21" s="20" t="s">
        <v>225</v>
      </c>
    </row>
    <row r="22" spans="1:4" ht="15" customHeight="1">
      <c r="A22" s="452"/>
      <c r="B22" s="452"/>
      <c r="C22" s="22" t="s">
        <v>226</v>
      </c>
      <c r="D22" s="22" t="s">
        <v>226</v>
      </c>
    </row>
    <row r="23" spans="1:4" ht="15" customHeight="1">
      <c r="A23" s="452"/>
      <c r="B23" s="452"/>
      <c r="C23" s="22" t="s">
        <v>227</v>
      </c>
      <c r="D23" s="22"/>
    </row>
    <row r="24" spans="1:4" ht="15" customHeight="1">
      <c r="A24" s="452"/>
      <c r="B24" s="452"/>
      <c r="C24" s="22" t="s">
        <v>373</v>
      </c>
      <c r="D24" s="22" t="s">
        <v>374</v>
      </c>
    </row>
    <row r="25" spans="1:4" ht="15" customHeight="1" thickBot="1">
      <c r="A25" s="453"/>
      <c r="B25" s="453"/>
      <c r="C25" s="23" t="s">
        <v>228</v>
      </c>
      <c r="D25" s="23"/>
    </row>
    <row r="26" spans="1:4" ht="15" customHeight="1">
      <c r="A26" s="451">
        <v>8</v>
      </c>
      <c r="B26" s="451" t="s">
        <v>229</v>
      </c>
      <c r="C26" s="231" t="s">
        <v>209</v>
      </c>
      <c r="D26" s="231" t="s">
        <v>210</v>
      </c>
    </row>
    <row r="27" spans="1:4" ht="15" customHeight="1" thickBot="1">
      <c r="A27" s="452"/>
      <c r="B27" s="452"/>
      <c r="C27" s="232" t="s">
        <v>224</v>
      </c>
      <c r="D27" s="232" t="s">
        <v>224</v>
      </c>
    </row>
    <row r="28" spans="1:4" ht="15" customHeight="1">
      <c r="A28" s="452"/>
      <c r="B28" s="452"/>
      <c r="C28" s="20" t="s">
        <v>230</v>
      </c>
      <c r="D28" s="20"/>
    </row>
    <row r="29" spans="1:4" ht="15" customHeight="1">
      <c r="A29" s="452"/>
      <c r="B29" s="452"/>
      <c r="C29" s="22" t="s">
        <v>231</v>
      </c>
      <c r="D29" s="22"/>
    </row>
    <row r="30" spans="1:4" ht="15" customHeight="1">
      <c r="A30" s="452"/>
      <c r="B30" s="452"/>
      <c r="C30" s="22" t="s">
        <v>232</v>
      </c>
      <c r="D30" s="22" t="s">
        <v>232</v>
      </c>
    </row>
    <row r="31" spans="1:4" ht="15" customHeight="1">
      <c r="A31" s="452"/>
      <c r="B31" s="452"/>
      <c r="C31" s="22" t="s">
        <v>233</v>
      </c>
      <c r="D31" s="22" t="s">
        <v>233</v>
      </c>
    </row>
    <row r="32" spans="1:4" ht="15" customHeight="1">
      <c r="A32" s="452"/>
      <c r="B32" s="452"/>
      <c r="C32" s="22" t="s">
        <v>234</v>
      </c>
      <c r="D32" s="22" t="s">
        <v>234</v>
      </c>
    </row>
    <row r="33" spans="1:4" ht="15" customHeight="1">
      <c r="A33" s="452"/>
      <c r="B33" s="452"/>
      <c r="C33" s="22" t="s">
        <v>235</v>
      </c>
      <c r="D33" s="22"/>
    </row>
    <row r="34" spans="1:4" ht="15" customHeight="1">
      <c r="A34" s="452"/>
      <c r="B34" s="452"/>
      <c r="C34" s="22" t="s">
        <v>236</v>
      </c>
      <c r="D34" s="22" t="s">
        <v>236</v>
      </c>
    </row>
    <row r="35" spans="1:4" ht="15" customHeight="1">
      <c r="A35" s="452"/>
      <c r="B35" s="452"/>
      <c r="C35" s="22" t="s">
        <v>237</v>
      </c>
      <c r="D35" s="22"/>
    </row>
    <row r="36" spans="1:4" ht="15" customHeight="1">
      <c r="A36" s="452"/>
      <c r="B36" s="452"/>
      <c r="C36" s="22" t="s">
        <v>238</v>
      </c>
      <c r="D36" s="22" t="s">
        <v>238</v>
      </c>
    </row>
    <row r="37" spans="1:4" ht="15" customHeight="1" thickBot="1">
      <c r="A37" s="453"/>
      <c r="B37" s="453"/>
      <c r="C37" s="23" t="s">
        <v>239</v>
      </c>
      <c r="D37" s="23" t="s">
        <v>239</v>
      </c>
    </row>
    <row r="38" spans="1:4" ht="15" customHeight="1" thickBot="1">
      <c r="A38" s="451">
        <v>9</v>
      </c>
      <c r="B38" s="451" t="s">
        <v>240</v>
      </c>
      <c r="C38" s="228" t="s">
        <v>209</v>
      </c>
      <c r="D38" s="228" t="s">
        <v>210</v>
      </c>
    </row>
    <row r="39" spans="1:4" ht="15" customHeight="1">
      <c r="A39" s="452"/>
      <c r="B39" s="452"/>
      <c r="C39" s="20" t="s">
        <v>233</v>
      </c>
      <c r="D39" s="20"/>
    </row>
    <row r="40" spans="1:4" ht="15" customHeight="1">
      <c r="A40" s="452"/>
      <c r="B40" s="452"/>
      <c r="C40" s="22" t="s">
        <v>241</v>
      </c>
      <c r="D40" s="22" t="s">
        <v>241</v>
      </c>
    </row>
    <row r="41" spans="1:4" ht="15" customHeight="1">
      <c r="A41" s="452"/>
      <c r="B41" s="452"/>
      <c r="C41" s="22" t="s">
        <v>242</v>
      </c>
      <c r="D41" s="22"/>
    </row>
    <row r="42" spans="1:4" ht="15" customHeight="1" thickBot="1">
      <c r="A42" s="453"/>
      <c r="B42" s="453"/>
      <c r="C42" s="23" t="s">
        <v>243</v>
      </c>
      <c r="D42" s="23"/>
    </row>
    <row r="43" spans="1:4" s="31" customFormat="1" ht="15" customHeight="1" thickBot="1">
      <c r="A43" s="56">
        <v>10</v>
      </c>
      <c r="B43" s="449" t="s">
        <v>244</v>
      </c>
      <c r="C43" s="450"/>
      <c r="D43" s="55" t="s">
        <v>245</v>
      </c>
    </row>
    <row r="44" spans="1:4" s="54" customFormat="1" ht="16.5" customHeight="1" thickBot="1">
      <c r="A44" s="446" t="s">
        <v>246</v>
      </c>
      <c r="B44" s="447"/>
      <c r="C44" s="447"/>
      <c r="D44" s="448"/>
    </row>
    <row r="45" spans="1:4" s="31" customFormat="1" ht="92.25" customHeight="1" thickBot="1">
      <c r="A45" s="56">
        <v>11</v>
      </c>
      <c r="B45" s="449" t="s">
        <v>247</v>
      </c>
      <c r="C45" s="450"/>
      <c r="D45" s="236"/>
    </row>
    <row r="46" spans="1:4" ht="15" customHeight="1" thickBot="1">
      <c r="A46" s="451">
        <v>12</v>
      </c>
      <c r="B46" s="451" t="s">
        <v>248</v>
      </c>
      <c r="C46" s="233" t="s">
        <v>209</v>
      </c>
      <c r="D46" s="234" t="s">
        <v>210</v>
      </c>
    </row>
    <row r="47" spans="1:4" ht="15" customHeight="1">
      <c r="A47" s="452"/>
      <c r="B47" s="452"/>
      <c r="C47" s="20" t="s">
        <v>249</v>
      </c>
      <c r="D47" s="20"/>
    </row>
    <row r="48" spans="1:4" ht="15" customHeight="1">
      <c r="A48" s="452"/>
      <c r="B48" s="452"/>
      <c r="C48" s="22" t="s">
        <v>250</v>
      </c>
      <c r="D48" s="22" t="s">
        <v>250</v>
      </c>
    </row>
    <row r="49" spans="1:4" ht="15" customHeight="1" thickBot="1">
      <c r="A49" s="453"/>
      <c r="B49" s="453"/>
      <c r="C49" s="23" t="s">
        <v>251</v>
      </c>
      <c r="D49" s="23"/>
    </row>
    <row r="50" spans="1:4" ht="15" customHeight="1" thickBot="1">
      <c r="A50" s="451">
        <v>13</v>
      </c>
      <c r="B50" s="451" t="s">
        <v>252</v>
      </c>
      <c r="C50" s="233" t="s">
        <v>209</v>
      </c>
      <c r="D50" s="234" t="s">
        <v>210</v>
      </c>
    </row>
    <row r="51" spans="1:4" ht="15" customHeight="1">
      <c r="A51" s="452"/>
      <c r="B51" s="452"/>
      <c r="C51" s="20" t="s">
        <v>253</v>
      </c>
      <c r="D51" s="20" t="s">
        <v>253</v>
      </c>
    </row>
    <row r="52" spans="1:4" ht="15" customHeight="1">
      <c r="A52" s="452"/>
      <c r="B52" s="452"/>
      <c r="C52" s="22" t="s">
        <v>254</v>
      </c>
      <c r="D52" s="22"/>
    </row>
    <row r="53" spans="1:4" ht="15" customHeight="1">
      <c r="A53" s="452"/>
      <c r="B53" s="452"/>
      <c r="C53" s="22" t="s">
        <v>255</v>
      </c>
      <c r="D53" s="22"/>
    </row>
    <row r="54" spans="1:4" ht="15" customHeight="1">
      <c r="A54" s="452"/>
      <c r="B54" s="452"/>
      <c r="C54" s="22" t="s">
        <v>256</v>
      </c>
      <c r="D54" s="22"/>
    </row>
    <row r="55" spans="1:4" ht="15" customHeight="1">
      <c r="A55" s="452"/>
      <c r="B55" s="452"/>
      <c r="C55" s="22" t="s">
        <v>257</v>
      </c>
      <c r="D55" s="22"/>
    </row>
    <row r="56" spans="1:4" ht="15" customHeight="1">
      <c r="A56" s="452"/>
      <c r="B56" s="452"/>
      <c r="C56" s="22" t="s">
        <v>258</v>
      </c>
      <c r="D56" s="22"/>
    </row>
    <row r="57" spans="1:4" ht="15" customHeight="1" thickBot="1">
      <c r="A57" s="453"/>
      <c r="B57" s="453"/>
      <c r="C57" s="23" t="s">
        <v>259</v>
      </c>
      <c r="D57" s="23"/>
    </row>
    <row r="58" spans="1:4" s="31" customFormat="1" ht="15" customHeight="1" thickBot="1">
      <c r="A58" s="56">
        <v>14</v>
      </c>
      <c r="B58" s="449" t="s">
        <v>260</v>
      </c>
      <c r="C58" s="450"/>
      <c r="D58" s="55"/>
    </row>
    <row r="59" spans="1:4" s="31" customFormat="1" ht="15" customHeight="1" thickBot="1">
      <c r="A59" s="56">
        <v>15</v>
      </c>
      <c r="B59" s="449" t="s">
        <v>262</v>
      </c>
      <c r="C59" s="450"/>
      <c r="D59" s="235"/>
    </row>
    <row r="60" spans="1:4" s="31" customFormat="1" ht="15" customHeight="1" thickBot="1">
      <c r="A60" s="56">
        <v>16</v>
      </c>
      <c r="B60" s="449" t="s">
        <v>263</v>
      </c>
      <c r="C60" s="450"/>
      <c r="D60" s="235"/>
    </row>
    <row r="61" spans="1:4" s="54" customFormat="1" ht="16.5" customHeight="1" thickBot="1">
      <c r="A61" s="446" t="s">
        <v>264</v>
      </c>
      <c r="B61" s="447"/>
      <c r="C61" s="447"/>
      <c r="D61" s="448"/>
    </row>
    <row r="62" spans="1:4" s="31" customFormat="1" ht="15" customHeight="1" thickBot="1">
      <c r="A62" s="56">
        <v>17</v>
      </c>
      <c r="B62" s="449" t="s">
        <v>265</v>
      </c>
      <c r="C62" s="450"/>
      <c r="D62" s="134"/>
    </row>
    <row r="63" spans="1:4" s="31" customFormat="1" ht="15" customHeight="1" thickBot="1">
      <c r="A63" s="56">
        <v>18</v>
      </c>
      <c r="B63" s="449" t="s">
        <v>266</v>
      </c>
      <c r="C63" s="450"/>
      <c r="D63" s="237"/>
    </row>
    <row r="64" spans="1:4" s="31" customFormat="1" ht="15" customHeight="1" thickBot="1">
      <c r="A64" s="56">
        <v>19</v>
      </c>
      <c r="B64" s="449" t="s">
        <v>267</v>
      </c>
      <c r="C64" s="450"/>
      <c r="D64" s="237">
        <v>0</v>
      </c>
    </row>
    <row r="65" spans="1:4" s="31" customFormat="1" ht="15" customHeight="1" thickBot="1">
      <c r="A65" s="56">
        <v>20</v>
      </c>
      <c r="B65" s="449" t="s">
        <v>268</v>
      </c>
      <c r="C65" s="450"/>
      <c r="D65" s="237">
        <v>0</v>
      </c>
    </row>
    <row r="66" spans="1:4" s="31" customFormat="1" ht="15" customHeight="1" thickBot="1">
      <c r="A66" s="56">
        <v>21</v>
      </c>
      <c r="B66" s="449" t="s">
        <v>269</v>
      </c>
      <c r="C66" s="450"/>
      <c r="D66" s="237">
        <v>0</v>
      </c>
    </row>
    <row r="67" spans="1:4" s="31" customFormat="1" ht="15" customHeight="1" thickBot="1">
      <c r="A67" s="56">
        <v>22</v>
      </c>
      <c r="B67" s="449" t="s">
        <v>270</v>
      </c>
      <c r="C67" s="450"/>
      <c r="D67" s="237">
        <v>0</v>
      </c>
    </row>
    <row r="68" spans="1:4" s="31" customFormat="1" ht="15" customHeight="1" thickBot="1">
      <c r="A68" s="56">
        <v>23</v>
      </c>
      <c r="B68" s="449" t="s">
        <v>271</v>
      </c>
      <c r="C68" s="450"/>
      <c r="D68" s="237">
        <v>0</v>
      </c>
    </row>
    <row r="69" spans="1:4" s="31" customFormat="1" ht="15" customHeight="1" thickBot="1">
      <c r="A69" s="56">
        <v>24</v>
      </c>
      <c r="B69" s="454" t="s">
        <v>272</v>
      </c>
      <c r="C69" s="455"/>
      <c r="D69" s="237">
        <v>2230</v>
      </c>
    </row>
    <row r="70" spans="1:4" s="31" customFormat="1" ht="15" customHeight="1" thickBot="1">
      <c r="A70" s="56">
        <v>25</v>
      </c>
      <c r="B70" s="449" t="s">
        <v>273</v>
      </c>
      <c r="C70" s="450"/>
      <c r="D70" s="237">
        <v>2344</v>
      </c>
    </row>
    <row r="71" spans="1:4" s="31" customFormat="1" ht="15" customHeight="1" thickBot="1">
      <c r="A71" s="56">
        <v>26</v>
      </c>
      <c r="B71" s="449" t="s">
        <v>319</v>
      </c>
      <c r="C71" s="450"/>
      <c r="D71" s="237">
        <v>2344</v>
      </c>
    </row>
    <row r="72" spans="1:4" s="53" customFormat="1" ht="16.5" customHeight="1" thickBot="1">
      <c r="A72" s="456" t="s">
        <v>376</v>
      </c>
      <c r="B72" s="457"/>
      <c r="C72" s="457"/>
      <c r="D72" s="458"/>
    </row>
    <row r="73" spans="1:4" s="31" customFormat="1" ht="28.5" customHeight="1" thickBot="1">
      <c r="A73" s="56">
        <v>27</v>
      </c>
      <c r="B73" s="449" t="s">
        <v>274</v>
      </c>
      <c r="C73" s="450"/>
      <c r="D73" s="58" t="s">
        <v>275</v>
      </c>
    </row>
    <row r="74" spans="1:4" s="31" customFormat="1" ht="13.5" thickBot="1">
      <c r="A74" s="56">
        <v>28</v>
      </c>
      <c r="B74" s="449"/>
      <c r="C74" s="450"/>
      <c r="D74" s="240"/>
    </row>
    <row r="75" spans="1:4" s="31" customFormat="1" ht="15.75" thickBot="1">
      <c r="A75" s="56">
        <v>29</v>
      </c>
      <c r="B75" s="449" t="s">
        <v>276</v>
      </c>
      <c r="C75" s="450"/>
      <c r="D75" s="241"/>
    </row>
    <row r="76" spans="1:4" s="31" customFormat="1" ht="15.75" thickBot="1">
      <c r="A76" s="56">
        <v>30</v>
      </c>
      <c r="B76" s="449" t="s">
        <v>277</v>
      </c>
      <c r="C76" s="450"/>
      <c r="D76" s="238"/>
    </row>
    <row r="77" spans="1:4" s="54" customFormat="1" ht="16.5" customHeight="1" thickBot="1">
      <c r="A77" s="446" t="s">
        <v>278</v>
      </c>
      <c r="B77" s="447"/>
      <c r="C77" s="447"/>
      <c r="D77" s="448"/>
    </row>
    <row r="78" spans="1:4" ht="15" customHeight="1" thickBot="1">
      <c r="A78" s="451">
        <v>31</v>
      </c>
      <c r="B78" s="451" t="s">
        <v>279</v>
      </c>
      <c r="C78" s="228" t="s">
        <v>209</v>
      </c>
      <c r="D78" s="228" t="s">
        <v>210</v>
      </c>
    </row>
    <row r="79" spans="1:4" ht="15" customHeight="1">
      <c r="A79" s="452"/>
      <c r="B79" s="452"/>
      <c r="C79" s="20" t="s">
        <v>280</v>
      </c>
      <c r="D79" s="20"/>
    </row>
    <row r="80" spans="1:4" ht="15" customHeight="1">
      <c r="A80" s="452"/>
      <c r="B80" s="452"/>
      <c r="C80" s="22" t="s">
        <v>281</v>
      </c>
      <c r="D80" s="22"/>
    </row>
    <row r="81" spans="1:4" ht="15" customHeight="1">
      <c r="A81" s="452"/>
      <c r="B81" s="452"/>
      <c r="C81" s="22" t="s">
        <v>282</v>
      </c>
      <c r="D81" s="22" t="s">
        <v>282</v>
      </c>
    </row>
    <row r="82" spans="1:4" ht="15" customHeight="1">
      <c r="A82" s="452"/>
      <c r="B82" s="452"/>
      <c r="C82" s="22" t="s">
        <v>283</v>
      </c>
      <c r="D82" s="22"/>
    </row>
    <row r="83" spans="1:4" ht="15" customHeight="1" thickBot="1">
      <c r="A83" s="453"/>
      <c r="B83" s="453"/>
      <c r="C83" s="23" t="s">
        <v>284</v>
      </c>
      <c r="D83" s="23"/>
    </row>
    <row r="84" spans="1:4" ht="15" customHeight="1" thickBot="1">
      <c r="A84" s="451">
        <v>32</v>
      </c>
      <c r="B84" s="451" t="s">
        <v>285</v>
      </c>
      <c r="C84" s="228" t="s">
        <v>209</v>
      </c>
      <c r="D84" s="228" t="s">
        <v>210</v>
      </c>
    </row>
    <row r="85" spans="1:4" ht="15" customHeight="1">
      <c r="A85" s="452"/>
      <c r="B85" s="452"/>
      <c r="C85" s="20" t="s">
        <v>286</v>
      </c>
      <c r="D85" s="20"/>
    </row>
    <row r="86" spans="1:4" ht="15" customHeight="1">
      <c r="A86" s="452"/>
      <c r="B86" s="452"/>
      <c r="C86" s="22" t="s">
        <v>287</v>
      </c>
      <c r="D86" s="22" t="s">
        <v>287</v>
      </c>
    </row>
    <row r="87" spans="1:4" ht="15" customHeight="1">
      <c r="A87" s="452"/>
      <c r="B87" s="452"/>
      <c r="C87" s="22" t="s">
        <v>288</v>
      </c>
      <c r="D87" s="22"/>
    </row>
    <row r="88" spans="1:4" ht="15" customHeight="1">
      <c r="A88" s="452"/>
      <c r="B88" s="452"/>
      <c r="C88" s="22" t="s">
        <v>289</v>
      </c>
      <c r="D88" s="22"/>
    </row>
    <row r="89" spans="1:4" ht="15" customHeight="1">
      <c r="A89" s="452"/>
      <c r="B89" s="452"/>
      <c r="C89" s="22" t="s">
        <v>290</v>
      </c>
      <c r="D89" s="22"/>
    </row>
    <row r="90" spans="1:4" ht="15" customHeight="1">
      <c r="A90" s="452"/>
      <c r="B90" s="452"/>
      <c r="C90" s="22" t="s">
        <v>291</v>
      </c>
      <c r="D90" s="22"/>
    </row>
    <row r="91" spans="1:4" ht="15" customHeight="1">
      <c r="A91" s="452"/>
      <c r="B91" s="452"/>
      <c r="C91" s="22" t="s">
        <v>292</v>
      </c>
      <c r="D91" s="22"/>
    </row>
    <row r="92" spans="1:4" ht="15" customHeight="1">
      <c r="A92" s="452"/>
      <c r="B92" s="452"/>
      <c r="C92" s="22" t="s">
        <v>293</v>
      </c>
      <c r="D92" s="22"/>
    </row>
    <row r="93" spans="1:4" ht="15" customHeight="1">
      <c r="A93" s="452"/>
      <c r="B93" s="452"/>
      <c r="C93" s="22" t="s">
        <v>294</v>
      </c>
      <c r="D93" s="22"/>
    </row>
    <row r="94" spans="1:4" ht="15" customHeight="1">
      <c r="A94" s="452"/>
      <c r="B94" s="452"/>
      <c r="C94" s="22" t="s">
        <v>295</v>
      </c>
      <c r="D94" s="22"/>
    </row>
    <row r="95" spans="1:4" ht="15" customHeight="1">
      <c r="A95" s="452"/>
      <c r="B95" s="452"/>
      <c r="C95" s="22" t="s">
        <v>296</v>
      </c>
      <c r="D95" s="22"/>
    </row>
    <row r="96" spans="1:4" ht="15" customHeight="1" thickBot="1">
      <c r="A96" s="453"/>
      <c r="B96" s="453"/>
      <c r="C96" s="23" t="s">
        <v>297</v>
      </c>
      <c r="D96" s="23"/>
    </row>
    <row r="97" spans="1:4" ht="15" customHeight="1" thickBot="1">
      <c r="A97" s="451">
        <v>33</v>
      </c>
      <c r="B97" s="451" t="s">
        <v>298</v>
      </c>
      <c r="C97" s="233" t="s">
        <v>209</v>
      </c>
      <c r="D97" s="233" t="s">
        <v>210</v>
      </c>
    </row>
    <row r="98" spans="1:4" ht="15" customHeight="1">
      <c r="A98" s="452"/>
      <c r="B98" s="452"/>
      <c r="C98" s="20" t="s">
        <v>299</v>
      </c>
      <c r="D98" s="20"/>
    </row>
    <row r="99" spans="1:4" ht="15" customHeight="1">
      <c r="A99" s="452"/>
      <c r="B99" s="452"/>
      <c r="C99" s="22" t="s">
        <v>300</v>
      </c>
      <c r="D99" s="22"/>
    </row>
    <row r="100" spans="1:4" ht="15" customHeight="1">
      <c r="A100" s="452"/>
      <c r="B100" s="452"/>
      <c r="C100" s="22" t="s">
        <v>301</v>
      </c>
      <c r="D100" s="22"/>
    </row>
    <row r="101" spans="1:4" ht="15" customHeight="1">
      <c r="A101" s="452"/>
      <c r="B101" s="452"/>
      <c r="C101" s="22" t="s">
        <v>302</v>
      </c>
      <c r="D101" s="22"/>
    </row>
    <row r="102" spans="1:4" ht="15" customHeight="1">
      <c r="A102" s="452"/>
      <c r="B102" s="452"/>
      <c r="C102" s="22" t="s">
        <v>303</v>
      </c>
      <c r="D102" s="22"/>
    </row>
    <row r="103" spans="1:4" ht="15" customHeight="1">
      <c r="A103" s="452"/>
      <c r="B103" s="452"/>
      <c r="C103" s="22" t="s">
        <v>304</v>
      </c>
      <c r="D103" s="22"/>
    </row>
    <row r="104" spans="1:4" ht="15" customHeight="1">
      <c r="A104" s="452"/>
      <c r="B104" s="452"/>
      <c r="C104" s="22" t="s">
        <v>305</v>
      </c>
      <c r="D104" s="22"/>
    </row>
    <row r="105" spans="1:4" ht="15" customHeight="1">
      <c r="A105" s="452"/>
      <c r="B105" s="452"/>
      <c r="C105" s="22" t="s">
        <v>306</v>
      </c>
      <c r="D105" s="22"/>
    </row>
    <row r="106" spans="1:4" ht="15" customHeight="1">
      <c r="A106" s="452"/>
      <c r="B106" s="452"/>
      <c r="C106" s="22" t="s">
        <v>307</v>
      </c>
      <c r="D106" s="22"/>
    </row>
    <row r="107" spans="1:4" ht="15" customHeight="1">
      <c r="A107" s="452"/>
      <c r="B107" s="452"/>
      <c r="C107" s="22" t="s">
        <v>308</v>
      </c>
      <c r="D107" s="22"/>
    </row>
    <row r="108" spans="1:4" ht="15" customHeight="1">
      <c r="A108" s="452"/>
      <c r="B108" s="452"/>
      <c r="C108" s="22" t="s">
        <v>309</v>
      </c>
      <c r="D108" s="22"/>
    </row>
    <row r="109" spans="1:4" ht="15" customHeight="1">
      <c r="A109" s="452"/>
      <c r="B109" s="452"/>
      <c r="C109" s="22" t="s">
        <v>310</v>
      </c>
      <c r="D109" s="22"/>
    </row>
    <row r="110" spans="1:4" ht="15" customHeight="1" thickBot="1">
      <c r="A110" s="453"/>
      <c r="B110" s="453"/>
      <c r="C110" s="23" t="s">
        <v>311</v>
      </c>
      <c r="D110" s="23"/>
    </row>
    <row r="111" spans="1:4" s="31" customFormat="1" ht="33" customHeight="1" thickBot="1">
      <c r="A111" s="56">
        <v>34</v>
      </c>
      <c r="B111" s="449" t="s">
        <v>312</v>
      </c>
      <c r="C111" s="450"/>
      <c r="D111" s="238" t="s">
        <v>313</v>
      </c>
    </row>
    <row r="112" spans="1:4" s="31" customFormat="1" ht="15" customHeight="1" thickBot="1">
      <c r="A112" s="56">
        <v>35</v>
      </c>
      <c r="B112" s="449" t="s">
        <v>314</v>
      </c>
      <c r="C112" s="450"/>
      <c r="D112" s="239">
        <v>36000</v>
      </c>
    </row>
    <row r="113" spans="1:4" s="31" customFormat="1" ht="15" customHeight="1" thickBot="1">
      <c r="A113" s="56">
        <v>36</v>
      </c>
      <c r="B113" s="449" t="s">
        <v>315</v>
      </c>
      <c r="C113" s="450"/>
      <c r="D113" s="238" t="s">
        <v>316</v>
      </c>
    </row>
    <row r="114" ht="12.75" customHeight="1"/>
    <row r="115" ht="12.75" customHeight="1"/>
    <row r="116" spans="1:4" ht="34.5" customHeight="1">
      <c r="A116" s="459" t="s">
        <v>317</v>
      </c>
      <c r="B116" s="459"/>
      <c r="C116" s="459"/>
      <c r="D116" s="459"/>
    </row>
    <row r="122" ht="27.75" customHeight="1"/>
    <row r="140" ht="44.25" customHeight="1"/>
  </sheetData>
  <sheetProtection/>
  <mergeCells count="54">
    <mergeCell ref="B111:C111"/>
    <mergeCell ref="B112:C112"/>
    <mergeCell ref="B113:C113"/>
    <mergeCell ref="A116:D116"/>
    <mergeCell ref="A77:D77"/>
    <mergeCell ref="A78:A83"/>
    <mergeCell ref="B78:B83"/>
    <mergeCell ref="A84:A96"/>
    <mergeCell ref="B84:B96"/>
    <mergeCell ref="A97:A110"/>
    <mergeCell ref="B97:B110"/>
    <mergeCell ref="B71:C71"/>
    <mergeCell ref="A72:D72"/>
    <mergeCell ref="B73:C73"/>
    <mergeCell ref="B74:C74"/>
    <mergeCell ref="B75:C75"/>
    <mergeCell ref="B76:C76"/>
    <mergeCell ref="B65:C65"/>
    <mergeCell ref="B66:C66"/>
    <mergeCell ref="B67:C67"/>
    <mergeCell ref="B68:C68"/>
    <mergeCell ref="B69:C69"/>
    <mergeCell ref="B70:C70"/>
    <mergeCell ref="B59:C59"/>
    <mergeCell ref="B60:C60"/>
    <mergeCell ref="A61:D61"/>
    <mergeCell ref="B62:C62"/>
    <mergeCell ref="B63:C63"/>
    <mergeCell ref="B64:C64"/>
    <mergeCell ref="B45:C45"/>
    <mergeCell ref="A46:A49"/>
    <mergeCell ref="B46:B49"/>
    <mergeCell ref="A50:A57"/>
    <mergeCell ref="B50:B57"/>
    <mergeCell ref="B58:C58"/>
    <mergeCell ref="A26:A37"/>
    <mergeCell ref="B26:B37"/>
    <mergeCell ref="A38:A42"/>
    <mergeCell ref="B38:B42"/>
    <mergeCell ref="B43:C43"/>
    <mergeCell ref="A44:D44"/>
    <mergeCell ref="B13:C13"/>
    <mergeCell ref="B14:C14"/>
    <mergeCell ref="A15:A17"/>
    <mergeCell ref="B15:B17"/>
    <mergeCell ref="B18:C18"/>
    <mergeCell ref="A19:A25"/>
    <mergeCell ref="B19:B25"/>
    <mergeCell ref="A1:D1"/>
    <mergeCell ref="B3:C3"/>
    <mergeCell ref="A4:D4"/>
    <mergeCell ref="B5:C5"/>
    <mergeCell ref="A6:A12"/>
    <mergeCell ref="B6:B12"/>
  </mergeCells>
  <printOptions/>
  <pageMargins left="0.7" right="0.7" top="0.75" bottom="0.75" header="0.3" footer="0.3"/>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2:AK15"/>
  <sheetViews>
    <sheetView zoomScalePageLayoutView="0" workbookViewId="0" topLeftCell="A1">
      <selection activeCell="D21" sqref="D21"/>
    </sheetView>
  </sheetViews>
  <sheetFormatPr defaultColWidth="9.140625" defaultRowHeight="12.75"/>
  <cols>
    <col min="1" max="1" width="36.8515625" style="38" customWidth="1"/>
    <col min="2" max="2" width="10.421875" style="38" customWidth="1"/>
    <col min="3" max="3" width="13.8515625" style="38" customWidth="1"/>
    <col min="4" max="4" width="17.00390625" style="38" customWidth="1"/>
    <col min="5" max="8" width="13.00390625" style="38" customWidth="1"/>
    <col min="9" max="9" width="13.7109375" style="38" customWidth="1"/>
    <col min="10" max="10" width="14.421875" style="38" customWidth="1"/>
    <col min="11" max="16384" width="9.140625" style="38" customWidth="1"/>
  </cols>
  <sheetData>
    <row r="2" spans="1:10" s="63" customFormat="1" ht="22.5" customHeight="1">
      <c r="A2" s="460" t="s">
        <v>321</v>
      </c>
      <c r="B2" s="461"/>
      <c r="C2" s="461"/>
      <c r="D2" s="461"/>
      <c r="E2" s="461"/>
      <c r="F2" s="461"/>
      <c r="G2" s="461"/>
      <c r="H2" s="461"/>
      <c r="I2" s="461"/>
      <c r="J2" s="461"/>
    </row>
    <row r="3" ht="12.75" customHeight="1"/>
    <row r="4" spans="1:37" s="26" customFormat="1" ht="21.75" customHeight="1" thickBot="1">
      <c r="A4" s="40" t="s">
        <v>87</v>
      </c>
      <c r="B4" s="40"/>
      <c r="C4" s="41"/>
      <c r="D4" s="40"/>
      <c r="E4" s="41"/>
      <c r="F4" s="42"/>
      <c r="G4" s="42"/>
      <c r="H4" s="462" t="s">
        <v>322</v>
      </c>
      <c r="I4" s="463"/>
      <c r="J4" s="463"/>
      <c r="K4" s="44"/>
      <c r="L4" s="42"/>
      <c r="M4" s="42"/>
      <c r="N4" s="44"/>
      <c r="O4" s="44"/>
      <c r="P4" s="44"/>
      <c r="Q4" s="42"/>
      <c r="R4" s="42"/>
      <c r="S4" s="44"/>
      <c r="T4" s="44"/>
      <c r="U4" s="40"/>
      <c r="V4" s="40"/>
      <c r="W4" s="40"/>
      <c r="X4" s="40"/>
      <c r="Y4" s="40"/>
      <c r="Z4" s="40"/>
      <c r="AA4" s="40"/>
      <c r="AB4" s="40"/>
      <c r="AC4" s="40"/>
      <c r="AD4" s="40"/>
      <c r="AE4" s="40"/>
      <c r="AF4" s="40"/>
      <c r="AG4" s="40"/>
      <c r="AH4" s="40"/>
      <c r="AI4" s="40"/>
      <c r="AJ4" s="40"/>
      <c r="AK4" s="40"/>
    </row>
    <row r="5" spans="1:10" ht="40.5" customHeight="1" thickBot="1">
      <c r="A5" s="464" t="s">
        <v>14</v>
      </c>
      <c r="B5" s="464" t="s">
        <v>10</v>
      </c>
      <c r="C5" s="464" t="s">
        <v>111</v>
      </c>
      <c r="D5" s="464" t="s">
        <v>323</v>
      </c>
      <c r="E5" s="467" t="s">
        <v>324</v>
      </c>
      <c r="F5" s="468"/>
      <c r="G5" s="468"/>
      <c r="H5" s="469"/>
      <c r="I5" s="464" t="s">
        <v>192</v>
      </c>
      <c r="J5" s="464" t="s">
        <v>325</v>
      </c>
    </row>
    <row r="6" spans="1:10" ht="40.5" customHeight="1" thickBot="1">
      <c r="A6" s="465"/>
      <c r="B6" s="465"/>
      <c r="C6" s="465"/>
      <c r="D6" s="466"/>
      <c r="E6" s="62" t="s">
        <v>11</v>
      </c>
      <c r="F6" s="62" t="s">
        <v>12</v>
      </c>
      <c r="G6" s="62" t="s">
        <v>13</v>
      </c>
      <c r="H6" s="62" t="s">
        <v>112</v>
      </c>
      <c r="I6" s="470"/>
      <c r="J6" s="470"/>
    </row>
    <row r="7" spans="1:10" s="43" customFormat="1" ht="30" customHeight="1">
      <c r="A7" s="256" t="s">
        <v>122</v>
      </c>
      <c r="B7" s="257">
        <v>1</v>
      </c>
      <c r="C7" s="258"/>
      <c r="D7" s="258"/>
      <c r="E7" s="259"/>
      <c r="F7" s="259"/>
      <c r="G7" s="258"/>
      <c r="H7" s="258">
        <f>SUM(E7:G7)</f>
        <v>0</v>
      </c>
      <c r="I7" s="258"/>
      <c r="J7" s="258"/>
    </row>
    <row r="8" spans="1:10" s="43" customFormat="1" ht="30" customHeight="1">
      <c r="A8" s="168" t="s">
        <v>326</v>
      </c>
      <c r="B8" s="169"/>
      <c r="C8" s="170"/>
      <c r="D8" s="170"/>
      <c r="E8" s="170"/>
      <c r="F8" s="170"/>
      <c r="G8" s="170"/>
      <c r="H8" s="170">
        <f>SUM(E8:G8)</f>
        <v>0</v>
      </c>
      <c r="I8" s="170"/>
      <c r="J8" s="170"/>
    </row>
    <row r="9" spans="1:10" s="43" customFormat="1" ht="30" customHeight="1">
      <c r="A9" s="168"/>
      <c r="B9" s="169"/>
      <c r="C9" s="171"/>
      <c r="D9" s="171"/>
      <c r="E9" s="171"/>
      <c r="F9" s="171"/>
      <c r="G9" s="171"/>
      <c r="H9" s="171"/>
      <c r="I9" s="171"/>
      <c r="J9" s="171"/>
    </row>
    <row r="10" spans="1:10" s="43" customFormat="1" ht="30" customHeight="1">
      <c r="A10" s="172"/>
      <c r="B10" s="169"/>
      <c r="C10" s="171"/>
      <c r="D10" s="171"/>
      <c r="E10" s="171"/>
      <c r="F10" s="171"/>
      <c r="G10" s="171"/>
      <c r="H10" s="171"/>
      <c r="I10" s="171"/>
      <c r="J10" s="171"/>
    </row>
    <row r="11" spans="1:10" s="43" customFormat="1" ht="30" customHeight="1" thickBot="1">
      <c r="A11" s="173"/>
      <c r="B11" s="174"/>
      <c r="C11" s="175"/>
      <c r="D11" s="175"/>
      <c r="E11" s="175"/>
      <c r="F11" s="175"/>
      <c r="G11" s="175"/>
      <c r="H11" s="175"/>
      <c r="I11" s="175"/>
      <c r="J11" s="175"/>
    </row>
    <row r="12" spans="1:10" ht="30" customHeight="1" thickBot="1">
      <c r="A12" s="176" t="s">
        <v>112</v>
      </c>
      <c r="B12" s="177">
        <f>B7</f>
        <v>1</v>
      </c>
      <c r="C12" s="178">
        <f aca="true" t="shared" si="0" ref="C12:J12">SUM(C7:C11)</f>
        <v>0</v>
      </c>
      <c r="D12" s="178">
        <f t="shared" si="0"/>
        <v>0</v>
      </c>
      <c r="E12" s="178">
        <f t="shared" si="0"/>
        <v>0</v>
      </c>
      <c r="F12" s="178">
        <f t="shared" si="0"/>
        <v>0</v>
      </c>
      <c r="G12" s="178">
        <f t="shared" si="0"/>
        <v>0</v>
      </c>
      <c r="H12" s="178">
        <f t="shared" si="0"/>
        <v>0</v>
      </c>
      <c r="I12" s="178">
        <f t="shared" si="0"/>
        <v>0</v>
      </c>
      <c r="J12" s="178">
        <f t="shared" si="0"/>
        <v>0</v>
      </c>
    </row>
    <row r="13" ht="12.75" customHeight="1"/>
    <row r="14" spans="1:8" ht="12.75" customHeight="1">
      <c r="A14" s="4"/>
      <c r="B14" s="31"/>
      <c r="C14" s="31"/>
      <c r="D14" s="31"/>
      <c r="E14" s="31"/>
      <c r="F14" s="31"/>
      <c r="G14" s="31"/>
      <c r="H14" s="31"/>
    </row>
    <row r="15" ht="12.75" customHeight="1">
      <c r="A15" s="43"/>
    </row>
  </sheetData>
  <sheetProtection/>
  <mergeCells count="9">
    <mergeCell ref="A2:J2"/>
    <mergeCell ref="H4:J4"/>
    <mergeCell ref="A5:A6"/>
    <mergeCell ref="B5:B6"/>
    <mergeCell ref="C5:C6"/>
    <mergeCell ref="D5:D6"/>
    <mergeCell ref="E5:H5"/>
    <mergeCell ref="I5:I6"/>
    <mergeCell ref="J5:J6"/>
  </mergeCell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sheetPr>
    <tabColor rgb="FFFFFF00"/>
  </sheetPr>
  <dimension ref="A4:K149"/>
  <sheetViews>
    <sheetView workbookViewId="0" topLeftCell="A1">
      <selection activeCell="B15" sqref="B15"/>
    </sheetView>
  </sheetViews>
  <sheetFormatPr defaultColWidth="9.140625" defaultRowHeight="12.75" customHeight="1"/>
  <cols>
    <col min="1" max="1" width="23.00390625" style="38" customWidth="1"/>
    <col min="2" max="2" width="49.7109375" style="38" customWidth="1"/>
    <col min="3" max="9" width="8.7109375" style="59" customWidth="1"/>
    <col min="10" max="10" width="6.421875" style="59" customWidth="1"/>
    <col min="11" max="11" width="8.7109375" style="59" customWidth="1"/>
    <col min="12" max="16384" width="9.140625" style="38" customWidth="1"/>
  </cols>
  <sheetData>
    <row r="4" spans="1:11" ht="12.75" customHeight="1">
      <c r="A4" s="460" t="s">
        <v>67</v>
      </c>
      <c r="B4" s="460"/>
      <c r="C4" s="460"/>
      <c r="D4" s="460"/>
      <c r="E4" s="460"/>
      <c r="F4" s="460"/>
      <c r="G4" s="460"/>
      <c r="H4" s="460"/>
      <c r="I4" s="460"/>
      <c r="J4" s="460"/>
      <c r="K4" s="460"/>
    </row>
    <row r="6" spans="8:11" ht="12.75" customHeight="1" thickBot="1">
      <c r="H6" s="477" t="s">
        <v>322</v>
      </c>
      <c r="I6" s="478"/>
      <c r="J6" s="478"/>
      <c r="K6" s="478"/>
    </row>
    <row r="7" spans="1:11" ht="19.5" customHeight="1" thickBot="1">
      <c r="A7" s="479" t="s">
        <v>79</v>
      </c>
      <c r="B7" s="480"/>
      <c r="C7" s="481" t="s">
        <v>41</v>
      </c>
      <c r="D7" s="482"/>
      <c r="E7" s="482"/>
      <c r="F7" s="482"/>
      <c r="G7" s="482"/>
      <c r="H7" s="482"/>
      <c r="I7" s="482"/>
      <c r="J7" s="482"/>
      <c r="K7" s="483"/>
    </row>
    <row r="8" spans="1:11" ht="19.5" customHeight="1" thickBot="1">
      <c r="A8" s="479" t="s">
        <v>80</v>
      </c>
      <c r="B8" s="480"/>
      <c r="C8" s="481" t="s">
        <v>7</v>
      </c>
      <c r="D8" s="482"/>
      <c r="E8" s="482"/>
      <c r="F8" s="482"/>
      <c r="G8" s="482"/>
      <c r="H8" s="482"/>
      <c r="I8" s="482"/>
      <c r="J8" s="482"/>
      <c r="K8" s="483"/>
    </row>
    <row r="9" spans="1:11" ht="19.5" customHeight="1">
      <c r="A9" s="162" t="s">
        <v>81</v>
      </c>
      <c r="B9" s="65" t="s">
        <v>82</v>
      </c>
      <c r="C9" s="471" t="s">
        <v>377</v>
      </c>
      <c r="D9" s="472"/>
      <c r="E9" s="472"/>
      <c r="F9" s="472"/>
      <c r="G9" s="472"/>
      <c r="H9" s="472"/>
      <c r="I9" s="472"/>
      <c r="J9" s="472"/>
      <c r="K9" s="473"/>
    </row>
    <row r="10" spans="1:11" ht="19.5" customHeight="1">
      <c r="A10" s="163"/>
      <c r="B10" s="66" t="s">
        <v>83</v>
      </c>
      <c r="C10" s="474" t="s">
        <v>2</v>
      </c>
      <c r="D10" s="475"/>
      <c r="E10" s="475"/>
      <c r="F10" s="475"/>
      <c r="G10" s="475"/>
      <c r="H10" s="475"/>
      <c r="I10" s="475"/>
      <c r="J10" s="475"/>
      <c r="K10" s="476"/>
    </row>
    <row r="11" spans="1:11" ht="19.5" customHeight="1">
      <c r="A11" s="163"/>
      <c r="B11" s="66" t="s">
        <v>84</v>
      </c>
      <c r="C11" s="484" t="s">
        <v>6</v>
      </c>
      <c r="D11" s="485"/>
      <c r="E11" s="485"/>
      <c r="F11" s="485"/>
      <c r="G11" s="485"/>
      <c r="H11" s="485"/>
      <c r="I11" s="485"/>
      <c r="J11" s="485"/>
      <c r="K11" s="486"/>
    </row>
    <row r="12" spans="1:11" ht="19.5" customHeight="1">
      <c r="A12" s="163"/>
      <c r="B12" s="66" t="s">
        <v>100</v>
      </c>
      <c r="C12" s="484" t="s">
        <v>371</v>
      </c>
      <c r="D12" s="485"/>
      <c r="E12" s="485"/>
      <c r="F12" s="485"/>
      <c r="G12" s="485"/>
      <c r="H12" s="485"/>
      <c r="I12" s="485"/>
      <c r="J12" s="485"/>
      <c r="K12" s="486"/>
    </row>
    <row r="13" spans="1:11" ht="19.5" customHeight="1">
      <c r="A13" s="163"/>
      <c r="B13" s="66" t="s">
        <v>85</v>
      </c>
      <c r="C13" s="484" t="s">
        <v>378</v>
      </c>
      <c r="D13" s="485"/>
      <c r="E13" s="485"/>
      <c r="F13" s="485"/>
      <c r="G13" s="485"/>
      <c r="H13" s="485"/>
      <c r="I13" s="485"/>
      <c r="J13" s="485"/>
      <c r="K13" s="486"/>
    </row>
    <row r="14" spans="1:11" ht="19.5" customHeight="1">
      <c r="A14" s="163"/>
      <c r="B14" s="66" t="s">
        <v>116</v>
      </c>
      <c r="C14" s="487">
        <f>C16+C17+C18</f>
        <v>6918</v>
      </c>
      <c r="D14" s="488"/>
      <c r="E14" s="488"/>
      <c r="F14" s="488"/>
      <c r="G14" s="488"/>
      <c r="H14" s="488"/>
      <c r="I14" s="488"/>
      <c r="J14" s="488"/>
      <c r="K14" s="489"/>
    </row>
    <row r="15" spans="1:11" ht="19.5" customHeight="1">
      <c r="A15" s="163"/>
      <c r="B15" s="66" t="s">
        <v>323</v>
      </c>
      <c r="C15" s="487">
        <v>0</v>
      </c>
      <c r="D15" s="488"/>
      <c r="E15" s="488"/>
      <c r="F15" s="488"/>
      <c r="G15" s="488"/>
      <c r="H15" s="488"/>
      <c r="I15" s="488"/>
      <c r="J15" s="488"/>
      <c r="K15" s="489"/>
    </row>
    <row r="16" spans="1:11" ht="19.5" customHeight="1">
      <c r="A16" s="163"/>
      <c r="B16" s="66" t="s">
        <v>186</v>
      </c>
      <c r="C16" s="487">
        <v>2230</v>
      </c>
      <c r="D16" s="488"/>
      <c r="E16" s="488"/>
      <c r="F16" s="488"/>
      <c r="G16" s="488"/>
      <c r="H16" s="488"/>
      <c r="I16" s="488"/>
      <c r="J16" s="488"/>
      <c r="K16" s="489"/>
    </row>
    <row r="17" spans="1:11" ht="19.5" customHeight="1">
      <c r="A17" s="163"/>
      <c r="B17" s="66" t="s">
        <v>194</v>
      </c>
      <c r="C17" s="487">
        <v>2344</v>
      </c>
      <c r="D17" s="488"/>
      <c r="E17" s="488"/>
      <c r="F17" s="488"/>
      <c r="G17" s="488"/>
      <c r="H17" s="488"/>
      <c r="I17" s="488"/>
      <c r="J17" s="488"/>
      <c r="K17" s="489"/>
    </row>
    <row r="18" spans="1:11" ht="19.5" customHeight="1" thickBot="1">
      <c r="A18" s="164"/>
      <c r="B18" s="67" t="s">
        <v>327</v>
      </c>
      <c r="C18" s="487">
        <v>2344</v>
      </c>
      <c r="D18" s="488"/>
      <c r="E18" s="488"/>
      <c r="F18" s="488"/>
      <c r="G18" s="488"/>
      <c r="H18" s="488"/>
      <c r="I18" s="488"/>
      <c r="J18" s="488"/>
      <c r="K18" s="489"/>
    </row>
    <row r="19" spans="1:11" ht="19.5" customHeight="1" thickBot="1">
      <c r="A19" s="490" t="s">
        <v>86</v>
      </c>
      <c r="B19" s="491"/>
      <c r="C19" s="491"/>
      <c r="D19" s="491"/>
      <c r="E19" s="491"/>
      <c r="F19" s="491"/>
      <c r="G19" s="491"/>
      <c r="H19" s="491"/>
      <c r="I19" s="491"/>
      <c r="J19" s="491"/>
      <c r="K19" s="492"/>
    </row>
    <row r="20" spans="1:11" ht="19.5" customHeight="1">
      <c r="A20" s="493" t="s">
        <v>102</v>
      </c>
      <c r="B20" s="494"/>
      <c r="C20" s="494"/>
      <c r="D20" s="494"/>
      <c r="E20" s="494"/>
      <c r="F20" s="494"/>
      <c r="G20" s="494"/>
      <c r="H20" s="494"/>
      <c r="I20" s="494"/>
      <c r="J20" s="494"/>
      <c r="K20" s="495"/>
    </row>
    <row r="21" spans="1:11" ht="19.5" customHeight="1" thickBot="1">
      <c r="A21" s="496" t="s">
        <v>47</v>
      </c>
      <c r="B21" s="497"/>
      <c r="C21" s="498"/>
      <c r="D21" s="498"/>
      <c r="E21" s="498"/>
      <c r="F21" s="498"/>
      <c r="G21" s="498"/>
      <c r="H21" s="498"/>
      <c r="I21" s="498"/>
      <c r="J21" s="498"/>
      <c r="K21" s="499"/>
    </row>
    <row r="22" spans="1:11" ht="19.5" customHeight="1" thickBot="1">
      <c r="A22" s="505" t="s">
        <v>48</v>
      </c>
      <c r="B22" s="506"/>
      <c r="C22" s="507" t="s">
        <v>187</v>
      </c>
      <c r="D22" s="508"/>
      <c r="E22" s="509"/>
      <c r="F22" s="507" t="s">
        <v>198</v>
      </c>
      <c r="G22" s="508"/>
      <c r="H22" s="509"/>
      <c r="I22" s="507" t="s">
        <v>329</v>
      </c>
      <c r="J22" s="508"/>
      <c r="K22" s="509"/>
    </row>
    <row r="23" spans="1:11" ht="27" customHeight="1">
      <c r="A23" s="510" t="s">
        <v>103</v>
      </c>
      <c r="B23" s="512" t="s">
        <v>104</v>
      </c>
      <c r="C23" s="514" t="s">
        <v>34</v>
      </c>
      <c r="D23" s="515"/>
      <c r="E23" s="503" t="s">
        <v>35</v>
      </c>
      <c r="F23" s="514" t="s">
        <v>34</v>
      </c>
      <c r="G23" s="515"/>
      <c r="H23" s="503" t="s">
        <v>35</v>
      </c>
      <c r="I23" s="514" t="s">
        <v>34</v>
      </c>
      <c r="J23" s="515"/>
      <c r="K23" s="503" t="s">
        <v>35</v>
      </c>
    </row>
    <row r="24" spans="1:11" ht="19.5" customHeight="1" thickBot="1">
      <c r="A24" s="511"/>
      <c r="B24" s="513"/>
      <c r="C24" s="89" t="s">
        <v>36</v>
      </c>
      <c r="D24" s="90" t="s">
        <v>37</v>
      </c>
      <c r="E24" s="504"/>
      <c r="F24" s="89" t="s">
        <v>36</v>
      </c>
      <c r="G24" s="90" t="s">
        <v>37</v>
      </c>
      <c r="H24" s="504"/>
      <c r="I24" s="89" t="s">
        <v>36</v>
      </c>
      <c r="J24" s="90" t="s">
        <v>37</v>
      </c>
      <c r="K24" s="504"/>
    </row>
    <row r="25" spans="1:11" ht="19.5" customHeight="1">
      <c r="A25" s="500" t="s">
        <v>124</v>
      </c>
      <c r="B25" s="77" t="s">
        <v>17</v>
      </c>
      <c r="C25" s="166">
        <v>50</v>
      </c>
      <c r="D25" s="201" t="s">
        <v>117</v>
      </c>
      <c r="E25" s="165">
        <v>50</v>
      </c>
      <c r="F25" s="166"/>
      <c r="G25" s="201"/>
      <c r="H25" s="165"/>
      <c r="I25" s="166">
        <v>20</v>
      </c>
      <c r="J25" s="201" t="s">
        <v>117</v>
      </c>
      <c r="K25" s="165">
        <v>20</v>
      </c>
    </row>
    <row r="26" spans="1:11" ht="19.5" customHeight="1">
      <c r="A26" s="501"/>
      <c r="B26" s="80" t="s">
        <v>18</v>
      </c>
      <c r="C26" s="202">
        <v>10</v>
      </c>
      <c r="D26" s="167" t="s">
        <v>117</v>
      </c>
      <c r="E26" s="203">
        <v>50</v>
      </c>
      <c r="F26" s="202"/>
      <c r="G26" s="167"/>
      <c r="H26" s="203"/>
      <c r="I26" s="202">
        <v>10</v>
      </c>
      <c r="J26" s="167" t="s">
        <v>117</v>
      </c>
      <c r="K26" s="203">
        <v>100</v>
      </c>
    </row>
    <row r="27" spans="1:11" ht="19.5" customHeight="1">
      <c r="A27" s="501"/>
      <c r="B27" s="78" t="s">
        <v>19</v>
      </c>
      <c r="C27" s="202"/>
      <c r="D27" s="167"/>
      <c r="E27" s="203"/>
      <c r="F27" s="202"/>
      <c r="G27" s="167"/>
      <c r="H27" s="203"/>
      <c r="I27" s="202"/>
      <c r="J27" s="167"/>
      <c r="K27" s="203"/>
    </row>
    <row r="28" spans="1:11" ht="19.5" customHeight="1">
      <c r="A28" s="501"/>
      <c r="B28" s="78" t="s">
        <v>137</v>
      </c>
      <c r="C28" s="202"/>
      <c r="D28" s="167"/>
      <c r="E28" s="203"/>
      <c r="F28" s="202"/>
      <c r="G28" s="167"/>
      <c r="H28" s="203"/>
      <c r="I28" s="202"/>
      <c r="J28" s="167"/>
      <c r="K28" s="203"/>
    </row>
    <row r="29" spans="1:11" ht="19.5" customHeight="1">
      <c r="A29" s="501"/>
      <c r="B29" s="78" t="s">
        <v>20</v>
      </c>
      <c r="C29" s="202"/>
      <c r="D29" s="167"/>
      <c r="E29" s="203"/>
      <c r="F29" s="202">
        <v>160</v>
      </c>
      <c r="G29" s="167" t="s">
        <v>117</v>
      </c>
      <c r="H29" s="203">
        <v>60</v>
      </c>
      <c r="I29" s="202"/>
      <c r="J29" s="167"/>
      <c r="K29" s="203"/>
    </row>
    <row r="30" spans="1:11" ht="19.5" customHeight="1">
      <c r="A30" s="501"/>
      <c r="B30" s="78" t="s">
        <v>21</v>
      </c>
      <c r="C30" s="202"/>
      <c r="D30" s="167"/>
      <c r="E30" s="203"/>
      <c r="F30" s="202">
        <v>20</v>
      </c>
      <c r="G30" s="167" t="s">
        <v>117</v>
      </c>
      <c r="H30" s="203">
        <v>10</v>
      </c>
      <c r="I30" s="202"/>
      <c r="J30" s="167"/>
      <c r="K30" s="203"/>
    </row>
    <row r="31" spans="1:11" ht="19.5" customHeight="1" thickBot="1">
      <c r="A31" s="501"/>
      <c r="B31" s="78" t="s">
        <v>138</v>
      </c>
      <c r="C31" s="202"/>
      <c r="D31" s="167"/>
      <c r="E31" s="203"/>
      <c r="F31" s="202">
        <v>1</v>
      </c>
      <c r="G31" s="167" t="s">
        <v>22</v>
      </c>
      <c r="H31" s="203">
        <v>50</v>
      </c>
      <c r="I31" s="202"/>
      <c r="J31" s="167"/>
      <c r="K31" s="203"/>
    </row>
    <row r="32" spans="1:11" ht="19.5" customHeight="1" thickBot="1">
      <c r="A32" s="502"/>
      <c r="B32" s="57" t="s">
        <v>112</v>
      </c>
      <c r="C32" s="204">
        <f>SUM(C25:C31)</f>
        <v>60</v>
      </c>
      <c r="D32" s="205"/>
      <c r="E32" s="206">
        <f>SUM(E25:E31)</f>
        <v>100</v>
      </c>
      <c r="F32" s="204">
        <f>SUM(F25:F31)</f>
        <v>181</v>
      </c>
      <c r="G32" s="205"/>
      <c r="H32" s="206">
        <f>SUM(H25:H31)</f>
        <v>120</v>
      </c>
      <c r="I32" s="204">
        <f>SUM(I25:I31)</f>
        <v>30</v>
      </c>
      <c r="J32" s="205"/>
      <c r="K32" s="206">
        <f>SUM(K25:K31)</f>
        <v>120</v>
      </c>
    </row>
    <row r="33" spans="1:11" ht="19.5" customHeight="1">
      <c r="A33" s="16"/>
      <c r="B33" s="17"/>
      <c r="C33" s="18"/>
      <c r="D33" s="18"/>
      <c r="E33" s="18"/>
      <c r="F33" s="18"/>
      <c r="G33" s="18"/>
      <c r="H33" s="18"/>
      <c r="I33" s="18"/>
      <c r="J33" s="18"/>
      <c r="K33" s="19"/>
    </row>
    <row r="34" spans="1:11" ht="19.5" customHeight="1" hidden="1">
      <c r="A34" s="500" t="s">
        <v>125</v>
      </c>
      <c r="B34" s="77"/>
      <c r="C34" s="70"/>
      <c r="D34" s="68"/>
      <c r="E34" s="69"/>
      <c r="F34" s="70"/>
      <c r="G34" s="68"/>
      <c r="H34" s="69"/>
      <c r="I34" s="70"/>
      <c r="J34" s="68"/>
      <c r="K34" s="69"/>
    </row>
    <row r="35" spans="1:11" ht="19.5" customHeight="1" hidden="1">
      <c r="A35" s="501"/>
      <c r="B35" s="80"/>
      <c r="C35" s="73"/>
      <c r="D35" s="71"/>
      <c r="E35" s="72"/>
      <c r="F35" s="73"/>
      <c r="G35" s="71"/>
      <c r="H35" s="72"/>
      <c r="I35" s="73"/>
      <c r="J35" s="71"/>
      <c r="K35" s="72"/>
    </row>
    <row r="36" spans="1:11" ht="19.5" customHeight="1" hidden="1">
      <c r="A36" s="501"/>
      <c r="B36" s="78"/>
      <c r="C36" s="73"/>
      <c r="D36" s="71"/>
      <c r="E36" s="72"/>
      <c r="F36" s="73"/>
      <c r="G36" s="71"/>
      <c r="H36" s="72"/>
      <c r="I36" s="73"/>
      <c r="J36" s="71"/>
      <c r="K36" s="72"/>
    </row>
    <row r="37" spans="1:11" ht="19.5" customHeight="1" hidden="1">
      <c r="A37" s="501"/>
      <c r="B37" s="78"/>
      <c r="C37" s="73"/>
      <c r="D37" s="71"/>
      <c r="E37" s="72"/>
      <c r="F37" s="73"/>
      <c r="G37" s="71"/>
      <c r="H37" s="72"/>
      <c r="I37" s="73"/>
      <c r="J37" s="71"/>
      <c r="K37" s="72"/>
    </row>
    <row r="38" spans="1:11" ht="19.5" customHeight="1" hidden="1" thickBot="1">
      <c r="A38" s="501"/>
      <c r="B38" s="79"/>
      <c r="C38" s="74"/>
      <c r="D38" s="75"/>
      <c r="E38" s="76"/>
      <c r="F38" s="73"/>
      <c r="G38" s="71"/>
      <c r="H38" s="72"/>
      <c r="I38" s="73"/>
      <c r="J38" s="71"/>
      <c r="K38" s="72"/>
    </row>
    <row r="39" spans="1:11" ht="19.5" customHeight="1" hidden="1" thickBot="1">
      <c r="A39" s="502"/>
      <c r="B39" s="57" t="s">
        <v>112</v>
      </c>
      <c r="C39" s="81">
        <f>SUM(C34:C38)</f>
        <v>0</v>
      </c>
      <c r="D39" s="82"/>
      <c r="E39" s="88">
        <f>SUM(E34:E38)</f>
        <v>0</v>
      </c>
      <c r="F39" s="81">
        <f>SUM(F34:F38)</f>
        <v>0</v>
      </c>
      <c r="G39" s="82"/>
      <c r="H39" s="88">
        <f>SUM(H34:H38)</f>
        <v>0</v>
      </c>
      <c r="I39" s="81">
        <f>SUM(I34:I38)</f>
        <v>0</v>
      </c>
      <c r="J39" s="82"/>
      <c r="K39" s="88">
        <f>SUM(K34:K38)</f>
        <v>0</v>
      </c>
    </row>
    <row r="40" spans="1:11" ht="19.5" customHeight="1" thickBot="1">
      <c r="A40" s="16"/>
      <c r="B40" s="17"/>
      <c r="C40" s="18"/>
      <c r="D40" s="18"/>
      <c r="E40" s="18"/>
      <c r="F40" s="18"/>
      <c r="G40" s="18"/>
      <c r="H40" s="18"/>
      <c r="I40" s="18"/>
      <c r="J40" s="18"/>
      <c r="K40" s="19"/>
    </row>
    <row r="41" spans="1:11" ht="19.5" customHeight="1">
      <c r="A41" s="500" t="s">
        <v>126</v>
      </c>
      <c r="B41" s="77" t="s">
        <v>139</v>
      </c>
      <c r="C41" s="166"/>
      <c r="D41" s="201"/>
      <c r="E41" s="165"/>
      <c r="F41" s="166"/>
      <c r="G41" s="201"/>
      <c r="H41" s="165"/>
      <c r="I41" s="166"/>
      <c r="J41" s="201"/>
      <c r="K41" s="165"/>
    </row>
    <row r="42" spans="1:11" ht="19.5" customHeight="1">
      <c r="A42" s="501"/>
      <c r="B42" s="78" t="s">
        <v>140</v>
      </c>
      <c r="C42" s="202">
        <v>50</v>
      </c>
      <c r="D42" s="167" t="s">
        <v>117</v>
      </c>
      <c r="E42" s="203">
        <v>50</v>
      </c>
      <c r="F42" s="202"/>
      <c r="G42" s="167"/>
      <c r="H42" s="203"/>
      <c r="I42" s="202"/>
      <c r="J42" s="167"/>
      <c r="K42" s="203"/>
    </row>
    <row r="43" spans="1:11" ht="19.5" customHeight="1">
      <c r="A43" s="501"/>
      <c r="B43" s="78" t="s">
        <v>141</v>
      </c>
      <c r="C43" s="202"/>
      <c r="D43" s="167"/>
      <c r="E43" s="203"/>
      <c r="F43" s="202">
        <v>1</v>
      </c>
      <c r="G43" s="167" t="s">
        <v>22</v>
      </c>
      <c r="H43" s="203">
        <v>60</v>
      </c>
      <c r="I43" s="202">
        <v>1</v>
      </c>
      <c r="J43" s="167" t="s">
        <v>22</v>
      </c>
      <c r="K43" s="203">
        <v>50</v>
      </c>
    </row>
    <row r="44" spans="1:11" ht="19.5" customHeight="1">
      <c r="A44" s="501"/>
      <c r="B44" s="78" t="s">
        <v>142</v>
      </c>
      <c r="C44" s="202">
        <v>160</v>
      </c>
      <c r="D44" s="167" t="s">
        <v>117</v>
      </c>
      <c r="E44" s="203">
        <v>30</v>
      </c>
      <c r="F44" s="202">
        <v>100</v>
      </c>
      <c r="G44" s="167" t="s">
        <v>117</v>
      </c>
      <c r="H44" s="203">
        <v>50</v>
      </c>
      <c r="I44" s="202">
        <v>300</v>
      </c>
      <c r="J44" s="167" t="s">
        <v>117</v>
      </c>
      <c r="K44" s="203">
        <v>40</v>
      </c>
    </row>
    <row r="45" spans="1:11" ht="19.5" customHeight="1" thickBot="1">
      <c r="A45" s="501"/>
      <c r="B45" s="79" t="s">
        <v>143</v>
      </c>
      <c r="C45" s="207">
        <v>40</v>
      </c>
      <c r="D45" s="208" t="s">
        <v>117</v>
      </c>
      <c r="E45" s="209">
        <v>20</v>
      </c>
      <c r="F45" s="202">
        <v>20</v>
      </c>
      <c r="G45" s="167" t="s">
        <v>117</v>
      </c>
      <c r="H45" s="203">
        <v>10</v>
      </c>
      <c r="I45" s="202">
        <v>50</v>
      </c>
      <c r="J45" s="167" t="s">
        <v>117</v>
      </c>
      <c r="K45" s="203">
        <v>30</v>
      </c>
    </row>
    <row r="46" spans="1:11" ht="19.5" customHeight="1" thickBot="1">
      <c r="A46" s="502"/>
      <c r="B46" s="57" t="s">
        <v>112</v>
      </c>
      <c r="C46" s="204">
        <f>SUM(C41:C45)</f>
        <v>250</v>
      </c>
      <c r="D46" s="205"/>
      <c r="E46" s="206">
        <f>SUM(E41:E45)</f>
        <v>100</v>
      </c>
      <c r="F46" s="204">
        <f>SUM(F41:F45)</f>
        <v>121</v>
      </c>
      <c r="G46" s="205"/>
      <c r="H46" s="206">
        <f>SUM(H41:H45)</f>
        <v>120</v>
      </c>
      <c r="I46" s="204">
        <f>SUM(I41:I45)</f>
        <v>351</v>
      </c>
      <c r="J46" s="205"/>
      <c r="K46" s="206">
        <f>SUM(K41:K45)</f>
        <v>120</v>
      </c>
    </row>
    <row r="47" spans="1:11" ht="19.5" customHeight="1" thickBot="1">
      <c r="A47" s="16"/>
      <c r="B47" s="17"/>
      <c r="C47" s="18"/>
      <c r="D47" s="18"/>
      <c r="E47" s="18">
        <v>100</v>
      </c>
      <c r="F47" s="18"/>
      <c r="G47" s="18"/>
      <c r="H47" s="18">
        <v>120</v>
      </c>
      <c r="I47" s="18"/>
      <c r="J47" s="18"/>
      <c r="K47" s="19">
        <v>120</v>
      </c>
    </row>
    <row r="48" spans="1:11" ht="19.5" customHeight="1" hidden="1">
      <c r="A48" s="500" t="s">
        <v>127</v>
      </c>
      <c r="B48" s="77"/>
      <c r="C48" s="70"/>
      <c r="D48" s="68"/>
      <c r="E48" s="69"/>
      <c r="F48" s="70"/>
      <c r="G48" s="68"/>
      <c r="H48" s="69"/>
      <c r="I48" s="70"/>
      <c r="J48" s="68"/>
      <c r="K48" s="69"/>
    </row>
    <row r="49" spans="1:11" ht="19.5" customHeight="1" hidden="1">
      <c r="A49" s="501"/>
      <c r="B49" s="80"/>
      <c r="C49" s="73"/>
      <c r="D49" s="71"/>
      <c r="E49" s="72"/>
      <c r="F49" s="73"/>
      <c r="G49" s="71"/>
      <c r="H49" s="72"/>
      <c r="I49" s="73"/>
      <c r="J49" s="71"/>
      <c r="K49" s="72"/>
    </row>
    <row r="50" spans="1:11" ht="19.5" customHeight="1" hidden="1">
      <c r="A50" s="501"/>
      <c r="B50" s="78"/>
      <c r="C50" s="73"/>
      <c r="D50" s="71"/>
      <c r="E50" s="72"/>
      <c r="F50" s="73"/>
      <c r="G50" s="71"/>
      <c r="H50" s="72"/>
      <c r="I50" s="73"/>
      <c r="J50" s="71"/>
      <c r="K50" s="72"/>
    </row>
    <row r="51" spans="1:11" ht="19.5" customHeight="1" hidden="1">
      <c r="A51" s="501"/>
      <c r="B51" s="78"/>
      <c r="C51" s="73"/>
      <c r="D51" s="71"/>
      <c r="E51" s="72"/>
      <c r="F51" s="73"/>
      <c r="G51" s="71"/>
      <c r="H51" s="72"/>
      <c r="I51" s="73"/>
      <c r="J51" s="71"/>
      <c r="K51" s="72"/>
    </row>
    <row r="52" spans="1:11" ht="19.5" customHeight="1" hidden="1" thickBot="1">
      <c r="A52" s="501"/>
      <c r="B52" s="79"/>
      <c r="C52" s="74"/>
      <c r="D52" s="75"/>
      <c r="E52" s="76"/>
      <c r="F52" s="73"/>
      <c r="G52" s="71"/>
      <c r="H52" s="72"/>
      <c r="I52" s="73"/>
      <c r="J52" s="71"/>
      <c r="K52" s="72"/>
    </row>
    <row r="53" spans="1:11" ht="19.5" customHeight="1" hidden="1" thickBot="1">
      <c r="A53" s="502"/>
      <c r="B53" s="57" t="s">
        <v>112</v>
      </c>
      <c r="C53" s="81">
        <f>SUM(C48:C52)</f>
        <v>0</v>
      </c>
      <c r="D53" s="82"/>
      <c r="E53" s="88">
        <f>SUM(E48:E52)</f>
        <v>0</v>
      </c>
      <c r="F53" s="81">
        <f>SUM(F48:F52)</f>
        <v>0</v>
      </c>
      <c r="G53" s="82"/>
      <c r="H53" s="88">
        <f>SUM(H48:H52)</f>
        <v>0</v>
      </c>
      <c r="I53" s="81">
        <f>SUM(I48:I52)</f>
        <v>0</v>
      </c>
      <c r="J53" s="82"/>
      <c r="K53" s="88">
        <f>SUM(K48:K52)</f>
        <v>0</v>
      </c>
    </row>
    <row r="54" spans="1:11" ht="19.5" customHeight="1" hidden="1" thickBot="1">
      <c r="A54" s="16"/>
      <c r="B54" s="17"/>
      <c r="C54" s="18"/>
      <c r="D54" s="18"/>
      <c r="E54" s="18"/>
      <c r="F54" s="18"/>
      <c r="G54" s="18"/>
      <c r="H54" s="18"/>
      <c r="I54" s="18"/>
      <c r="J54" s="18"/>
      <c r="K54" s="19"/>
    </row>
    <row r="55" spans="1:11" ht="19.5" customHeight="1" hidden="1">
      <c r="A55" s="500" t="s">
        <v>128</v>
      </c>
      <c r="B55" s="77"/>
      <c r="C55" s="70"/>
      <c r="D55" s="68"/>
      <c r="E55" s="69"/>
      <c r="F55" s="70"/>
      <c r="G55" s="68"/>
      <c r="H55" s="69"/>
      <c r="I55" s="70"/>
      <c r="J55" s="68"/>
      <c r="K55" s="69"/>
    </row>
    <row r="56" spans="1:11" ht="19.5" customHeight="1" hidden="1">
      <c r="A56" s="501"/>
      <c r="B56" s="80"/>
      <c r="C56" s="73"/>
      <c r="D56" s="71"/>
      <c r="E56" s="72"/>
      <c r="F56" s="73"/>
      <c r="G56" s="71"/>
      <c r="H56" s="72"/>
      <c r="I56" s="73"/>
      <c r="J56" s="71"/>
      <c r="K56" s="72"/>
    </row>
    <row r="57" spans="1:11" ht="19.5" customHeight="1" hidden="1">
      <c r="A57" s="501"/>
      <c r="B57" s="80"/>
      <c r="C57" s="73"/>
      <c r="D57" s="71"/>
      <c r="E57" s="72"/>
      <c r="F57" s="73"/>
      <c r="G57" s="71"/>
      <c r="H57" s="72"/>
      <c r="I57" s="73"/>
      <c r="J57" s="71"/>
      <c r="K57" s="72"/>
    </row>
    <row r="58" spans="1:11" ht="19.5" customHeight="1" hidden="1">
      <c r="A58" s="501"/>
      <c r="B58" s="78"/>
      <c r="C58" s="73"/>
      <c r="D58" s="71"/>
      <c r="E58" s="72"/>
      <c r="F58" s="73"/>
      <c r="G58" s="71"/>
      <c r="H58" s="72"/>
      <c r="I58" s="73"/>
      <c r="J58" s="71"/>
      <c r="K58" s="72"/>
    </row>
    <row r="59" spans="1:11" ht="19.5" customHeight="1" hidden="1">
      <c r="A59" s="501"/>
      <c r="B59" s="78"/>
      <c r="C59" s="73"/>
      <c r="D59" s="71"/>
      <c r="E59" s="72"/>
      <c r="F59" s="73"/>
      <c r="G59" s="71"/>
      <c r="H59" s="72"/>
      <c r="I59" s="73"/>
      <c r="J59" s="71"/>
      <c r="K59" s="72"/>
    </row>
    <row r="60" spans="1:11" ht="19.5" customHeight="1" hidden="1" thickBot="1">
      <c r="A60" s="501"/>
      <c r="B60" s="79"/>
      <c r="C60" s="74"/>
      <c r="D60" s="75"/>
      <c r="E60" s="76"/>
      <c r="F60" s="73"/>
      <c r="G60" s="71"/>
      <c r="H60" s="72"/>
      <c r="I60" s="73"/>
      <c r="J60" s="71"/>
      <c r="K60" s="72"/>
    </row>
    <row r="61" spans="1:11" ht="19.5" customHeight="1" hidden="1" thickBot="1">
      <c r="A61" s="502"/>
      <c r="B61" s="57" t="s">
        <v>112</v>
      </c>
      <c r="C61" s="81">
        <f>SUM(C55:C60)</f>
        <v>0</v>
      </c>
      <c r="D61" s="82"/>
      <c r="E61" s="88">
        <f>SUM(E55:E60)</f>
        <v>0</v>
      </c>
      <c r="F61" s="81">
        <f>SUM(F55:F60)</f>
        <v>0</v>
      </c>
      <c r="G61" s="82"/>
      <c r="H61" s="88">
        <f>SUM(H55:H60)</f>
        <v>0</v>
      </c>
      <c r="I61" s="81">
        <f>SUM(I55:I60)</f>
        <v>0</v>
      </c>
      <c r="J61" s="82"/>
      <c r="K61" s="88">
        <f>SUM(K55:K60)</f>
        <v>0</v>
      </c>
    </row>
    <row r="62" spans="1:11" ht="19.5" customHeight="1" hidden="1" thickBot="1">
      <c r="A62" s="16"/>
      <c r="B62" s="17"/>
      <c r="C62" s="18"/>
      <c r="D62" s="18"/>
      <c r="E62" s="18"/>
      <c r="F62" s="18"/>
      <c r="G62" s="18"/>
      <c r="H62" s="18"/>
      <c r="I62" s="18"/>
      <c r="J62" s="18"/>
      <c r="K62" s="19"/>
    </row>
    <row r="63" spans="1:11" ht="19.5" customHeight="1" hidden="1">
      <c r="A63" s="500" t="s">
        <v>129</v>
      </c>
      <c r="B63" s="77"/>
      <c r="C63" s="70"/>
      <c r="D63" s="68"/>
      <c r="E63" s="69"/>
      <c r="F63" s="70"/>
      <c r="G63" s="68"/>
      <c r="H63" s="69"/>
      <c r="I63" s="70"/>
      <c r="J63" s="68"/>
      <c r="K63" s="69"/>
    </row>
    <row r="64" spans="1:11" ht="19.5" customHeight="1" hidden="1">
      <c r="A64" s="501"/>
      <c r="B64" s="80"/>
      <c r="C64" s="73"/>
      <c r="D64" s="71"/>
      <c r="E64" s="72"/>
      <c r="F64" s="73"/>
      <c r="G64" s="71"/>
      <c r="H64" s="72"/>
      <c r="I64" s="73"/>
      <c r="J64" s="71"/>
      <c r="K64" s="72"/>
    </row>
    <row r="65" spans="1:11" ht="19.5" customHeight="1" hidden="1">
      <c r="A65" s="501"/>
      <c r="B65" s="80"/>
      <c r="C65" s="73"/>
      <c r="D65" s="71"/>
      <c r="E65" s="72"/>
      <c r="F65" s="73"/>
      <c r="G65" s="71"/>
      <c r="H65" s="72"/>
      <c r="I65" s="73"/>
      <c r="J65" s="71"/>
      <c r="K65" s="72"/>
    </row>
    <row r="66" spans="1:11" ht="19.5" customHeight="1" hidden="1">
      <c r="A66" s="501"/>
      <c r="B66" s="78"/>
      <c r="C66" s="73"/>
      <c r="D66" s="71"/>
      <c r="E66" s="72"/>
      <c r="F66" s="73"/>
      <c r="G66" s="71"/>
      <c r="H66" s="72"/>
      <c r="I66" s="73"/>
      <c r="J66" s="71"/>
      <c r="K66" s="72"/>
    </row>
    <row r="67" spans="1:11" ht="19.5" customHeight="1" hidden="1">
      <c r="A67" s="501"/>
      <c r="B67" s="78"/>
      <c r="C67" s="73"/>
      <c r="D67" s="71"/>
      <c r="E67" s="72"/>
      <c r="F67" s="73"/>
      <c r="G67" s="71"/>
      <c r="H67" s="72"/>
      <c r="I67" s="73"/>
      <c r="J67" s="71"/>
      <c r="K67" s="72"/>
    </row>
    <row r="68" spans="1:11" ht="19.5" customHeight="1" hidden="1" thickBot="1">
      <c r="A68" s="501"/>
      <c r="B68" s="79"/>
      <c r="C68" s="74"/>
      <c r="D68" s="75"/>
      <c r="E68" s="76"/>
      <c r="F68" s="73"/>
      <c r="G68" s="71"/>
      <c r="H68" s="72"/>
      <c r="I68" s="73"/>
      <c r="J68" s="71"/>
      <c r="K68" s="72"/>
    </row>
    <row r="69" spans="1:11" ht="19.5" customHeight="1" hidden="1" thickBot="1">
      <c r="A69" s="502"/>
      <c r="B69" s="57" t="s">
        <v>112</v>
      </c>
      <c r="C69" s="81">
        <f>SUM(C63:C68)</f>
        <v>0</v>
      </c>
      <c r="D69" s="82"/>
      <c r="E69" s="88">
        <f>SUM(E63:E68)</f>
        <v>0</v>
      </c>
      <c r="F69" s="81">
        <f>SUM(F63:F68)</f>
        <v>0</v>
      </c>
      <c r="G69" s="82"/>
      <c r="H69" s="88">
        <f>SUM(H63:H68)</f>
        <v>0</v>
      </c>
      <c r="I69" s="81">
        <f>SUM(I63:I68)</f>
        <v>0</v>
      </c>
      <c r="J69" s="82"/>
      <c r="K69" s="88">
        <f>SUM(K63:K68)</f>
        <v>0</v>
      </c>
    </row>
    <row r="70" spans="1:11" ht="19.5" customHeight="1" thickBot="1">
      <c r="A70" s="516" t="s">
        <v>49</v>
      </c>
      <c r="B70" s="517"/>
      <c r="C70" s="84">
        <f>C32+C39+C46+C53+C61+C69</f>
        <v>310</v>
      </c>
      <c r="D70" s="85"/>
      <c r="E70" s="86">
        <f>E32+E39+E46+E53+E61+E69</f>
        <v>200</v>
      </c>
      <c r="F70" s="84">
        <f>F32+F39+F46+F53+F61+F69</f>
        <v>302</v>
      </c>
      <c r="G70" s="85"/>
      <c r="H70" s="86">
        <f>H32+H39+H46+H53+H61+H69</f>
        <v>240</v>
      </c>
      <c r="I70" s="84">
        <f>I32+I39+I46+I53+I61+I69</f>
        <v>381</v>
      </c>
      <c r="J70" s="85"/>
      <c r="K70" s="87">
        <f>K32+K39+K46+K53+K61+K69</f>
        <v>240</v>
      </c>
    </row>
    <row r="71" spans="1:11" ht="19.5" customHeight="1" thickBot="1">
      <c r="A71" s="16"/>
      <c r="B71" s="17"/>
      <c r="C71" s="18"/>
      <c r="D71" s="18"/>
      <c r="E71" s="18"/>
      <c r="F71" s="18"/>
      <c r="G71" s="18"/>
      <c r="H71" s="18"/>
      <c r="I71" s="18"/>
      <c r="J71" s="18"/>
      <c r="K71" s="19"/>
    </row>
    <row r="72" spans="1:11" ht="19.5" customHeight="1" thickBot="1">
      <c r="A72" s="518" t="s">
        <v>105</v>
      </c>
      <c r="B72" s="519"/>
      <c r="C72" s="520"/>
      <c r="D72" s="520"/>
      <c r="E72" s="520"/>
      <c r="F72" s="520"/>
      <c r="G72" s="520"/>
      <c r="H72" s="520"/>
      <c r="I72" s="520"/>
      <c r="J72" s="520"/>
      <c r="K72" s="521"/>
    </row>
    <row r="73" spans="1:11" ht="19.5" customHeight="1">
      <c r="A73" s="500" t="s">
        <v>130</v>
      </c>
      <c r="B73" s="151" t="s">
        <v>144</v>
      </c>
      <c r="C73" s="166">
        <v>1</v>
      </c>
      <c r="D73" s="201" t="s">
        <v>117</v>
      </c>
      <c r="E73" s="165">
        <v>5</v>
      </c>
      <c r="F73" s="166">
        <v>2</v>
      </c>
      <c r="G73" s="201" t="s">
        <v>117</v>
      </c>
      <c r="H73" s="165">
        <v>10</v>
      </c>
      <c r="I73" s="166"/>
      <c r="J73" s="201"/>
      <c r="K73" s="165"/>
    </row>
    <row r="74" spans="1:11" ht="19.5" customHeight="1">
      <c r="A74" s="501"/>
      <c r="B74" s="152" t="s">
        <v>97</v>
      </c>
      <c r="C74" s="210"/>
      <c r="D74" s="211"/>
      <c r="E74" s="212"/>
      <c r="F74" s="210"/>
      <c r="G74" s="211"/>
      <c r="H74" s="212"/>
      <c r="I74" s="210"/>
      <c r="J74" s="211"/>
      <c r="K74" s="212"/>
    </row>
    <row r="75" spans="1:11" ht="19.5" customHeight="1">
      <c r="A75" s="501"/>
      <c r="B75" s="152" t="s">
        <v>98</v>
      </c>
      <c r="C75" s="202">
        <v>10</v>
      </c>
      <c r="D75" s="167" t="s">
        <v>117</v>
      </c>
      <c r="E75" s="203">
        <v>20</v>
      </c>
      <c r="F75" s="202">
        <v>20</v>
      </c>
      <c r="G75" s="167" t="s">
        <v>117</v>
      </c>
      <c r="H75" s="203">
        <v>25</v>
      </c>
      <c r="I75" s="202"/>
      <c r="J75" s="167"/>
      <c r="K75" s="203"/>
    </row>
    <row r="76" spans="1:11" ht="19.5" customHeight="1">
      <c r="A76" s="501"/>
      <c r="B76" s="152" t="s">
        <v>15</v>
      </c>
      <c r="C76" s="202">
        <v>10</v>
      </c>
      <c r="D76" s="167" t="s">
        <v>117</v>
      </c>
      <c r="E76" s="203">
        <v>10</v>
      </c>
      <c r="F76" s="202">
        <v>10</v>
      </c>
      <c r="G76" s="167"/>
      <c r="H76" s="203"/>
      <c r="I76" s="202">
        <v>5</v>
      </c>
      <c r="J76" s="167" t="s">
        <v>117</v>
      </c>
      <c r="K76" s="203">
        <v>5</v>
      </c>
    </row>
    <row r="77" spans="1:11" ht="19.5" customHeight="1">
      <c r="A77" s="501"/>
      <c r="B77" s="152" t="s">
        <v>9</v>
      </c>
      <c r="C77" s="202">
        <v>100</v>
      </c>
      <c r="D77" s="167" t="s">
        <v>117</v>
      </c>
      <c r="E77" s="203">
        <v>5</v>
      </c>
      <c r="F77" s="202">
        <v>100</v>
      </c>
      <c r="G77" s="167"/>
      <c r="H77" s="203"/>
      <c r="I77" s="202">
        <v>100</v>
      </c>
      <c r="J77" s="167" t="s">
        <v>117</v>
      </c>
      <c r="K77" s="203">
        <v>10</v>
      </c>
    </row>
    <row r="78" spans="1:11" ht="19.5" customHeight="1">
      <c r="A78" s="501"/>
      <c r="B78" s="153" t="s">
        <v>145</v>
      </c>
      <c r="C78" s="202"/>
      <c r="D78" s="167"/>
      <c r="E78" s="203"/>
      <c r="F78" s="202">
        <v>5</v>
      </c>
      <c r="G78" s="167"/>
      <c r="H78" s="203"/>
      <c r="I78" s="202">
        <v>2</v>
      </c>
      <c r="J78" s="167" t="s">
        <v>117</v>
      </c>
      <c r="K78" s="203">
        <v>20</v>
      </c>
    </row>
    <row r="79" spans="1:11" ht="19.5" customHeight="1" thickBot="1">
      <c r="A79" s="501"/>
      <c r="B79" s="153" t="s">
        <v>146</v>
      </c>
      <c r="C79" s="202"/>
      <c r="D79" s="167"/>
      <c r="E79" s="203"/>
      <c r="F79" s="202">
        <v>5</v>
      </c>
      <c r="G79" s="167" t="s">
        <v>117</v>
      </c>
      <c r="H79" s="203">
        <v>10</v>
      </c>
      <c r="I79" s="202">
        <v>5</v>
      </c>
      <c r="J79" s="167" t="s">
        <v>117</v>
      </c>
      <c r="K79" s="203">
        <v>10</v>
      </c>
    </row>
    <row r="80" spans="1:11" ht="19.5" customHeight="1" thickBot="1">
      <c r="A80" s="502"/>
      <c r="B80" s="57" t="s">
        <v>112</v>
      </c>
      <c r="C80" s="204">
        <f>SUM(C73:C79)</f>
        <v>121</v>
      </c>
      <c r="D80" s="205"/>
      <c r="E80" s="206">
        <f>SUM(E73:E79)</f>
        <v>40</v>
      </c>
      <c r="F80" s="204">
        <f>SUM(F73:F79)</f>
        <v>142</v>
      </c>
      <c r="G80" s="205"/>
      <c r="H80" s="206">
        <f>SUM(H73:H79)</f>
        <v>45</v>
      </c>
      <c r="I80" s="204">
        <f>SUM(I73:I79)</f>
        <v>112</v>
      </c>
      <c r="J80" s="205"/>
      <c r="K80" s="206">
        <f>SUM(K73:K79)</f>
        <v>45</v>
      </c>
    </row>
    <row r="81" spans="1:11" ht="19.5" customHeight="1" thickBot="1">
      <c r="A81" s="16"/>
      <c r="B81" s="17"/>
      <c r="C81" s="18"/>
      <c r="D81" s="18"/>
      <c r="E81" s="18">
        <v>40</v>
      </c>
      <c r="F81" s="18"/>
      <c r="G81" s="18"/>
      <c r="H81" s="18">
        <v>45</v>
      </c>
      <c r="I81" s="18"/>
      <c r="J81" s="18"/>
      <c r="K81" s="19">
        <v>45</v>
      </c>
    </row>
    <row r="82" spans="1:11" ht="19.5" customHeight="1">
      <c r="A82" s="500" t="s">
        <v>131</v>
      </c>
      <c r="B82" s="32" t="s">
        <v>23</v>
      </c>
      <c r="C82" s="166">
        <v>50</v>
      </c>
      <c r="D82" s="201" t="s">
        <v>117</v>
      </c>
      <c r="E82" s="165">
        <v>100</v>
      </c>
      <c r="F82" s="166">
        <v>50</v>
      </c>
      <c r="G82" s="201" t="s">
        <v>117</v>
      </c>
      <c r="H82" s="165">
        <v>100</v>
      </c>
      <c r="I82" s="166">
        <v>50</v>
      </c>
      <c r="J82" s="201" t="s">
        <v>117</v>
      </c>
      <c r="K82" s="165">
        <v>130</v>
      </c>
    </row>
    <row r="83" spans="1:11" ht="19.5" customHeight="1">
      <c r="A83" s="501"/>
      <c r="B83" s="80" t="s">
        <v>24</v>
      </c>
      <c r="C83" s="210">
        <v>50</v>
      </c>
      <c r="D83" s="211" t="s">
        <v>117</v>
      </c>
      <c r="E83" s="212">
        <v>150</v>
      </c>
      <c r="F83" s="210">
        <v>50</v>
      </c>
      <c r="G83" s="211" t="s">
        <v>117</v>
      </c>
      <c r="H83" s="212">
        <v>160</v>
      </c>
      <c r="I83" s="210">
        <v>10</v>
      </c>
      <c r="J83" s="211" t="s">
        <v>117</v>
      </c>
      <c r="K83" s="212">
        <v>50</v>
      </c>
    </row>
    <row r="84" spans="1:11" ht="19.5" customHeight="1">
      <c r="A84" s="501"/>
      <c r="B84" s="80" t="s">
        <v>147</v>
      </c>
      <c r="C84" s="210">
        <v>2</v>
      </c>
      <c r="D84" s="211" t="s">
        <v>117</v>
      </c>
      <c r="E84" s="212">
        <v>60</v>
      </c>
      <c r="F84" s="210">
        <v>2</v>
      </c>
      <c r="G84" s="211" t="s">
        <v>117</v>
      </c>
      <c r="H84" s="212">
        <v>70</v>
      </c>
      <c r="I84" s="210">
        <v>2</v>
      </c>
      <c r="J84" s="211" t="s">
        <v>117</v>
      </c>
      <c r="K84" s="212">
        <v>80</v>
      </c>
    </row>
    <row r="85" spans="1:11" ht="19.5" customHeight="1">
      <c r="A85" s="501"/>
      <c r="B85" s="79" t="s">
        <v>25</v>
      </c>
      <c r="C85" s="202">
        <v>20</v>
      </c>
      <c r="D85" s="167" t="s">
        <v>117</v>
      </c>
      <c r="E85" s="203">
        <v>70</v>
      </c>
      <c r="F85" s="202">
        <v>20</v>
      </c>
      <c r="G85" s="167" t="s">
        <v>117</v>
      </c>
      <c r="H85" s="203">
        <v>70</v>
      </c>
      <c r="I85" s="202">
        <v>50</v>
      </c>
      <c r="J85" s="167" t="s">
        <v>117</v>
      </c>
      <c r="K85" s="203">
        <v>160</v>
      </c>
    </row>
    <row r="86" spans="1:11" ht="19.5" customHeight="1">
      <c r="A86" s="501"/>
      <c r="B86" s="79" t="s">
        <v>26</v>
      </c>
      <c r="C86" s="207">
        <v>1</v>
      </c>
      <c r="D86" s="208" t="s">
        <v>22</v>
      </c>
      <c r="E86" s="209">
        <v>60</v>
      </c>
      <c r="F86" s="202">
        <v>1</v>
      </c>
      <c r="G86" s="208" t="s">
        <v>22</v>
      </c>
      <c r="H86" s="203">
        <v>70</v>
      </c>
      <c r="I86" s="202">
        <v>1</v>
      </c>
      <c r="J86" s="208" t="s">
        <v>22</v>
      </c>
      <c r="K86" s="203">
        <v>80</v>
      </c>
    </row>
    <row r="87" spans="1:11" ht="19.5" customHeight="1" thickBot="1">
      <c r="A87" s="501"/>
      <c r="B87" s="79" t="s">
        <v>148</v>
      </c>
      <c r="C87" s="207">
        <v>1</v>
      </c>
      <c r="D87" s="208" t="s">
        <v>22</v>
      </c>
      <c r="E87" s="209">
        <v>60</v>
      </c>
      <c r="F87" s="202">
        <v>1</v>
      </c>
      <c r="G87" s="208" t="s">
        <v>22</v>
      </c>
      <c r="H87" s="203">
        <v>70</v>
      </c>
      <c r="I87" s="202">
        <v>1</v>
      </c>
      <c r="J87" s="208" t="s">
        <v>22</v>
      </c>
      <c r="K87" s="203">
        <v>40</v>
      </c>
    </row>
    <row r="88" spans="1:11" ht="19.5" customHeight="1" thickBot="1">
      <c r="A88" s="502"/>
      <c r="B88" s="57" t="s">
        <v>112</v>
      </c>
      <c r="C88" s="204">
        <f>SUM(C82:C87)</f>
        <v>124</v>
      </c>
      <c r="D88" s="205"/>
      <c r="E88" s="206">
        <f>SUM(E82:E87)</f>
        <v>500</v>
      </c>
      <c r="F88" s="204">
        <f>SUM(F82:F87)</f>
        <v>124</v>
      </c>
      <c r="G88" s="205"/>
      <c r="H88" s="206">
        <f>SUM(H82:H87)</f>
        <v>540</v>
      </c>
      <c r="I88" s="204">
        <f>SUM(I82:I87)</f>
        <v>114</v>
      </c>
      <c r="J88" s="205"/>
      <c r="K88" s="206">
        <f>SUM(K82:K87)</f>
        <v>540</v>
      </c>
    </row>
    <row r="89" spans="1:11" ht="19.5" customHeight="1">
      <c r="A89" s="16"/>
      <c r="B89" s="17"/>
      <c r="C89" s="18"/>
      <c r="D89" s="18"/>
      <c r="E89" s="18">
        <v>500</v>
      </c>
      <c r="F89" s="18"/>
      <c r="G89" s="18"/>
      <c r="H89" s="18">
        <v>540</v>
      </c>
      <c r="I89" s="18"/>
      <c r="J89" s="18"/>
      <c r="K89" s="19">
        <v>540</v>
      </c>
    </row>
    <row r="90" spans="1:11" ht="19.5" customHeight="1" hidden="1">
      <c r="A90" s="500" t="s">
        <v>132</v>
      </c>
      <c r="B90" s="32"/>
      <c r="C90" s="70"/>
      <c r="D90" s="68"/>
      <c r="E90" s="69"/>
      <c r="F90" s="70"/>
      <c r="G90" s="68"/>
      <c r="H90" s="69"/>
      <c r="I90" s="70"/>
      <c r="J90" s="68"/>
      <c r="K90" s="69"/>
    </row>
    <row r="91" spans="1:11" ht="19.5" customHeight="1" hidden="1">
      <c r="A91" s="501"/>
      <c r="B91" s="33"/>
      <c r="C91" s="73"/>
      <c r="D91" s="71"/>
      <c r="E91" s="72"/>
      <c r="F91" s="73"/>
      <c r="G91" s="71"/>
      <c r="H91" s="72"/>
      <c r="I91" s="73"/>
      <c r="J91" s="71"/>
      <c r="K91" s="72"/>
    </row>
    <row r="92" spans="1:11" ht="19.5" customHeight="1" hidden="1">
      <c r="A92" s="501"/>
      <c r="B92" s="33"/>
      <c r="C92" s="73"/>
      <c r="D92" s="71"/>
      <c r="E92" s="72"/>
      <c r="F92" s="73"/>
      <c r="G92" s="71"/>
      <c r="H92" s="72"/>
      <c r="I92" s="73"/>
      <c r="J92" s="71"/>
      <c r="K92" s="72"/>
    </row>
    <row r="93" spans="1:11" ht="19.5" customHeight="1" hidden="1">
      <c r="A93" s="501"/>
      <c r="B93" s="33"/>
      <c r="C93" s="73"/>
      <c r="D93" s="71"/>
      <c r="E93" s="72"/>
      <c r="F93" s="73"/>
      <c r="G93" s="71"/>
      <c r="H93" s="72"/>
      <c r="I93" s="73"/>
      <c r="J93" s="71"/>
      <c r="K93" s="64"/>
    </row>
    <row r="94" spans="1:11" ht="19.5" customHeight="1" hidden="1">
      <c r="A94" s="501"/>
      <c r="B94" s="33"/>
      <c r="C94" s="73"/>
      <c r="D94" s="71"/>
      <c r="E94" s="72"/>
      <c r="F94" s="73"/>
      <c r="G94" s="71"/>
      <c r="H94" s="72"/>
      <c r="I94" s="73"/>
      <c r="J94" s="71"/>
      <c r="K94" s="64"/>
    </row>
    <row r="95" spans="1:11" ht="19.5" customHeight="1" hidden="1" thickBot="1">
      <c r="A95" s="501"/>
      <c r="B95" s="33"/>
      <c r="C95" s="73"/>
      <c r="D95" s="71"/>
      <c r="E95" s="72"/>
      <c r="F95" s="73"/>
      <c r="G95" s="71"/>
      <c r="H95" s="72"/>
      <c r="I95" s="73"/>
      <c r="J95" s="71"/>
      <c r="K95" s="72"/>
    </row>
    <row r="96" spans="1:11" ht="19.5" customHeight="1" hidden="1" thickBot="1">
      <c r="A96" s="502"/>
      <c r="B96" s="57" t="s">
        <v>112</v>
      </c>
      <c r="C96" s="81">
        <f>SUM(C90:C95)</f>
        <v>0</v>
      </c>
      <c r="D96" s="82"/>
      <c r="E96" s="88">
        <f>SUM(E90:E95)</f>
        <v>0</v>
      </c>
      <c r="F96" s="81">
        <f>SUM(F90:F95)</f>
        <v>0</v>
      </c>
      <c r="G96" s="82"/>
      <c r="H96" s="88">
        <f>SUM(H90:H95)</f>
        <v>0</v>
      </c>
      <c r="I96" s="81">
        <f>SUM(I90:I95)</f>
        <v>0</v>
      </c>
      <c r="J96" s="82"/>
      <c r="K96" s="88">
        <f>SUM(K90:K95)</f>
        <v>0</v>
      </c>
    </row>
    <row r="97" spans="1:11" ht="19.5" customHeight="1">
      <c r="A97" s="16"/>
      <c r="B97" s="17"/>
      <c r="C97" s="18"/>
      <c r="D97" s="18"/>
      <c r="E97" s="18"/>
      <c r="F97" s="18"/>
      <c r="G97" s="18"/>
      <c r="H97" s="18"/>
      <c r="I97" s="18"/>
      <c r="J97" s="18"/>
      <c r="K97" s="19"/>
    </row>
    <row r="98" spans="1:11" ht="19.5" customHeight="1">
      <c r="A98" s="16"/>
      <c r="B98" s="17"/>
      <c r="C98" s="18"/>
      <c r="D98" s="18"/>
      <c r="E98" s="18"/>
      <c r="F98" s="18"/>
      <c r="G98" s="18"/>
      <c r="H98" s="18"/>
      <c r="I98" s="18"/>
      <c r="J98" s="18"/>
      <c r="K98" s="19"/>
    </row>
    <row r="99" spans="1:11" ht="19.5" customHeight="1">
      <c r="A99" s="16"/>
      <c r="B99" s="17"/>
      <c r="C99" s="18"/>
      <c r="D99" s="18"/>
      <c r="E99" s="18"/>
      <c r="F99" s="18"/>
      <c r="G99" s="18"/>
      <c r="H99" s="18"/>
      <c r="I99" s="18"/>
      <c r="J99" s="18"/>
      <c r="K99" s="19"/>
    </row>
    <row r="100" spans="1:11" ht="19.5" customHeight="1">
      <c r="A100" s="16"/>
      <c r="B100" s="17"/>
      <c r="C100" s="18"/>
      <c r="D100" s="18"/>
      <c r="E100" s="18"/>
      <c r="F100" s="18"/>
      <c r="G100" s="18"/>
      <c r="H100" s="18"/>
      <c r="I100" s="18"/>
      <c r="J100" s="18"/>
      <c r="K100" s="19"/>
    </row>
    <row r="101" spans="1:11" ht="19.5" customHeight="1">
      <c r="A101" s="16"/>
      <c r="B101" s="17"/>
      <c r="C101" s="18"/>
      <c r="D101" s="18"/>
      <c r="E101" s="18"/>
      <c r="F101" s="18"/>
      <c r="G101" s="18"/>
      <c r="H101" s="18"/>
      <c r="I101" s="18"/>
      <c r="J101" s="18"/>
      <c r="K101" s="19"/>
    </row>
    <row r="102" spans="1:11" ht="19.5" customHeight="1">
      <c r="A102" s="16"/>
      <c r="B102" s="17"/>
      <c r="C102" s="18"/>
      <c r="D102" s="18"/>
      <c r="E102" s="18"/>
      <c r="F102" s="18"/>
      <c r="G102" s="18"/>
      <c r="H102" s="18"/>
      <c r="I102" s="18"/>
      <c r="J102" s="18"/>
      <c r="K102" s="19"/>
    </row>
    <row r="103" spans="1:11" ht="19.5" customHeight="1">
      <c r="A103" s="16"/>
      <c r="B103" s="17"/>
      <c r="C103" s="18"/>
      <c r="D103" s="18"/>
      <c r="E103" s="18"/>
      <c r="F103" s="18"/>
      <c r="G103" s="18"/>
      <c r="H103" s="18"/>
      <c r="I103" s="18"/>
      <c r="J103" s="18"/>
      <c r="K103" s="19"/>
    </row>
    <row r="104" spans="1:11" ht="19.5" customHeight="1">
      <c r="A104" s="16"/>
      <c r="B104" s="17"/>
      <c r="C104" s="18"/>
      <c r="D104" s="18"/>
      <c r="E104" s="18"/>
      <c r="F104" s="18"/>
      <c r="G104" s="18"/>
      <c r="H104" s="18"/>
      <c r="I104" s="18"/>
      <c r="J104" s="18"/>
      <c r="K104" s="19"/>
    </row>
    <row r="105" spans="1:11" ht="19.5" customHeight="1">
      <c r="A105" s="16"/>
      <c r="B105" s="17"/>
      <c r="C105" s="18"/>
      <c r="D105" s="18"/>
      <c r="E105" s="18"/>
      <c r="F105" s="18"/>
      <c r="G105" s="18"/>
      <c r="H105" s="18"/>
      <c r="I105" s="18"/>
      <c r="J105" s="18"/>
      <c r="K105" s="19"/>
    </row>
    <row r="106" spans="1:11" ht="19.5" customHeight="1">
      <c r="A106" s="16"/>
      <c r="B106" s="17"/>
      <c r="C106" s="18"/>
      <c r="D106" s="18"/>
      <c r="E106" s="18"/>
      <c r="F106" s="18"/>
      <c r="G106" s="18"/>
      <c r="H106" s="18"/>
      <c r="I106" s="18"/>
      <c r="J106" s="18"/>
      <c r="K106" s="19"/>
    </row>
    <row r="107" spans="1:11" ht="19.5" customHeight="1">
      <c r="A107" s="16"/>
      <c r="B107" s="17"/>
      <c r="C107" s="18"/>
      <c r="D107" s="18"/>
      <c r="E107" s="18"/>
      <c r="F107" s="18"/>
      <c r="G107" s="18"/>
      <c r="H107" s="18"/>
      <c r="I107" s="18"/>
      <c r="J107" s="18"/>
      <c r="K107" s="19"/>
    </row>
    <row r="108" spans="1:11" ht="19.5" customHeight="1" thickBot="1">
      <c r="A108" s="16"/>
      <c r="B108" s="17"/>
      <c r="C108" s="18"/>
      <c r="D108" s="18"/>
      <c r="E108" s="18"/>
      <c r="F108" s="18"/>
      <c r="G108" s="18"/>
      <c r="H108" s="18"/>
      <c r="I108" s="18"/>
      <c r="J108" s="18"/>
      <c r="K108" s="19"/>
    </row>
    <row r="109" spans="1:11" ht="19.5" customHeight="1">
      <c r="A109" s="500" t="s">
        <v>133</v>
      </c>
      <c r="B109" s="32" t="s">
        <v>190</v>
      </c>
      <c r="C109" s="70">
        <v>1</v>
      </c>
      <c r="D109" s="68" t="s">
        <v>22</v>
      </c>
      <c r="E109" s="69">
        <v>300</v>
      </c>
      <c r="F109" s="70">
        <v>1</v>
      </c>
      <c r="G109" s="68" t="s">
        <v>22</v>
      </c>
      <c r="H109" s="69">
        <v>300</v>
      </c>
      <c r="I109" s="70">
        <v>1</v>
      </c>
      <c r="J109" s="68" t="s">
        <v>22</v>
      </c>
      <c r="K109" s="69">
        <v>300</v>
      </c>
    </row>
    <row r="110" spans="1:11" ht="19.5" customHeight="1">
      <c r="A110" s="501"/>
      <c r="B110" s="33" t="s">
        <v>149</v>
      </c>
      <c r="C110" s="73">
        <v>1</v>
      </c>
      <c r="D110" s="71" t="s">
        <v>22</v>
      </c>
      <c r="E110" s="72">
        <v>200</v>
      </c>
      <c r="F110" s="73">
        <v>1</v>
      </c>
      <c r="G110" s="71" t="s">
        <v>22</v>
      </c>
      <c r="H110" s="72">
        <v>200</v>
      </c>
      <c r="I110" s="73">
        <v>1</v>
      </c>
      <c r="J110" s="71" t="s">
        <v>22</v>
      </c>
      <c r="K110" s="72">
        <v>200</v>
      </c>
    </row>
    <row r="111" spans="1:11" ht="19.5" customHeight="1">
      <c r="A111" s="501"/>
      <c r="B111" s="33" t="s">
        <v>150</v>
      </c>
      <c r="C111" s="154">
        <v>1</v>
      </c>
      <c r="D111" s="100" t="s">
        <v>22</v>
      </c>
      <c r="E111" s="72">
        <v>50</v>
      </c>
      <c r="F111" s="154">
        <v>1</v>
      </c>
      <c r="G111" s="100" t="s">
        <v>22</v>
      </c>
      <c r="H111" s="72">
        <v>50</v>
      </c>
      <c r="I111" s="154">
        <v>1</v>
      </c>
      <c r="J111" s="100" t="s">
        <v>22</v>
      </c>
      <c r="K111" s="72">
        <v>50</v>
      </c>
    </row>
    <row r="112" spans="1:11" ht="19.5" customHeight="1">
      <c r="A112" s="501"/>
      <c r="B112" s="33" t="s">
        <v>151</v>
      </c>
      <c r="C112" s="73">
        <v>1</v>
      </c>
      <c r="D112" s="71" t="s">
        <v>22</v>
      </c>
      <c r="E112" s="72">
        <v>50</v>
      </c>
      <c r="F112" s="73">
        <v>1</v>
      </c>
      <c r="G112" s="71" t="s">
        <v>22</v>
      </c>
      <c r="H112" s="72">
        <v>50</v>
      </c>
      <c r="I112" s="73">
        <v>1</v>
      </c>
      <c r="J112" s="71" t="s">
        <v>22</v>
      </c>
      <c r="K112" s="72">
        <v>50</v>
      </c>
    </row>
    <row r="113" spans="1:11" ht="19.5" customHeight="1">
      <c r="A113" s="501"/>
      <c r="B113" s="33" t="s">
        <v>152</v>
      </c>
      <c r="C113" s="73">
        <v>1</v>
      </c>
      <c r="D113" s="71" t="s">
        <v>22</v>
      </c>
      <c r="E113" s="72">
        <v>50</v>
      </c>
      <c r="F113" s="73">
        <v>1</v>
      </c>
      <c r="G113" s="71" t="s">
        <v>22</v>
      </c>
      <c r="H113" s="72">
        <v>50</v>
      </c>
      <c r="I113" s="73">
        <v>1</v>
      </c>
      <c r="J113" s="71" t="s">
        <v>22</v>
      </c>
      <c r="K113" s="72">
        <v>50</v>
      </c>
    </row>
    <row r="114" spans="1:11" ht="19.5" customHeight="1">
      <c r="A114" s="501"/>
      <c r="B114" s="33" t="s">
        <v>153</v>
      </c>
      <c r="C114" s="73">
        <v>1</v>
      </c>
      <c r="D114" s="71" t="s">
        <v>22</v>
      </c>
      <c r="E114" s="72">
        <v>50</v>
      </c>
      <c r="F114" s="73">
        <v>1</v>
      </c>
      <c r="G114" s="71" t="s">
        <v>22</v>
      </c>
      <c r="H114" s="72">
        <v>60</v>
      </c>
      <c r="I114" s="73">
        <v>1</v>
      </c>
      <c r="J114" s="71" t="s">
        <v>22</v>
      </c>
      <c r="K114" s="72">
        <v>60</v>
      </c>
    </row>
    <row r="115" spans="1:11" ht="19.5" customHeight="1">
      <c r="A115" s="501"/>
      <c r="B115" s="33" t="s">
        <v>154</v>
      </c>
      <c r="C115" s="73">
        <v>1</v>
      </c>
      <c r="D115" s="71" t="s">
        <v>22</v>
      </c>
      <c r="E115" s="72">
        <v>60</v>
      </c>
      <c r="F115" s="73">
        <v>1</v>
      </c>
      <c r="G115" s="71" t="s">
        <v>22</v>
      </c>
      <c r="H115" s="72">
        <v>60</v>
      </c>
      <c r="I115" s="73">
        <v>1</v>
      </c>
      <c r="J115" s="71" t="s">
        <v>22</v>
      </c>
      <c r="K115" s="72">
        <v>60</v>
      </c>
    </row>
    <row r="116" spans="1:11" ht="19.5" customHeight="1">
      <c r="A116" s="501"/>
      <c r="B116" s="33" t="s">
        <v>155</v>
      </c>
      <c r="C116" s="73">
        <v>1</v>
      </c>
      <c r="D116" s="71" t="s">
        <v>22</v>
      </c>
      <c r="E116" s="72">
        <v>100</v>
      </c>
      <c r="F116" s="73">
        <v>1</v>
      </c>
      <c r="G116" s="71" t="s">
        <v>22</v>
      </c>
      <c r="H116" s="72">
        <v>100</v>
      </c>
      <c r="I116" s="73">
        <v>1</v>
      </c>
      <c r="J116" s="71" t="s">
        <v>22</v>
      </c>
      <c r="K116" s="72">
        <v>100</v>
      </c>
    </row>
    <row r="117" spans="1:11" ht="19.5" customHeight="1">
      <c r="A117" s="501"/>
      <c r="B117" s="33" t="s">
        <v>156</v>
      </c>
      <c r="C117" s="73">
        <v>1</v>
      </c>
      <c r="D117" s="71" t="s">
        <v>22</v>
      </c>
      <c r="E117" s="72">
        <v>100</v>
      </c>
      <c r="F117" s="73"/>
      <c r="G117" s="71" t="s">
        <v>22</v>
      </c>
      <c r="H117" s="72">
        <v>100</v>
      </c>
      <c r="I117" s="73"/>
      <c r="J117" s="71" t="s">
        <v>22</v>
      </c>
      <c r="K117" s="72">
        <v>100</v>
      </c>
    </row>
    <row r="118" spans="1:11" ht="19.5" customHeight="1">
      <c r="A118" s="501"/>
      <c r="B118" s="33" t="s">
        <v>157</v>
      </c>
      <c r="C118" s="73">
        <v>1</v>
      </c>
      <c r="D118" s="71" t="s">
        <v>22</v>
      </c>
      <c r="E118" s="72">
        <v>100</v>
      </c>
      <c r="F118" s="73"/>
      <c r="G118" s="71" t="s">
        <v>22</v>
      </c>
      <c r="H118" s="72">
        <v>100</v>
      </c>
      <c r="I118" s="73"/>
      <c r="J118" s="71" t="s">
        <v>22</v>
      </c>
      <c r="K118" s="72">
        <v>100</v>
      </c>
    </row>
    <row r="119" spans="1:11" ht="19.5" customHeight="1" thickBot="1">
      <c r="A119" s="501"/>
      <c r="B119" s="33" t="s">
        <v>158</v>
      </c>
      <c r="C119" s="73">
        <v>1</v>
      </c>
      <c r="D119" s="71" t="s">
        <v>22</v>
      </c>
      <c r="E119" s="72">
        <v>100</v>
      </c>
      <c r="F119" s="73"/>
      <c r="G119" s="71" t="s">
        <v>22</v>
      </c>
      <c r="H119" s="72">
        <v>100</v>
      </c>
      <c r="I119" s="73"/>
      <c r="J119" s="71" t="s">
        <v>22</v>
      </c>
      <c r="K119" s="72">
        <v>100</v>
      </c>
    </row>
    <row r="120" spans="1:11" ht="19.5" customHeight="1" thickBot="1">
      <c r="A120" s="502"/>
      <c r="B120" s="57" t="s">
        <v>112</v>
      </c>
      <c r="C120" s="81">
        <f>SUM(C109:C119)</f>
        <v>11</v>
      </c>
      <c r="D120" s="82"/>
      <c r="E120" s="88">
        <f>SUM(E109:E119)</f>
        <v>1160</v>
      </c>
      <c r="F120" s="81">
        <f>SUM(F109:F119)</f>
        <v>8</v>
      </c>
      <c r="G120" s="82"/>
      <c r="H120" s="88">
        <f>SUM(H109:H119)</f>
        <v>1170</v>
      </c>
      <c r="I120" s="81">
        <f>SUM(I109:I119)</f>
        <v>8</v>
      </c>
      <c r="J120" s="82"/>
      <c r="K120" s="88">
        <f>SUM(K109:K119)</f>
        <v>1170</v>
      </c>
    </row>
    <row r="121" spans="1:11" ht="19.5" customHeight="1" thickBot="1">
      <c r="A121" s="16"/>
      <c r="B121" s="17"/>
      <c r="C121" s="18"/>
      <c r="D121" s="18"/>
      <c r="E121" s="18">
        <v>1160</v>
      </c>
      <c r="F121" s="18"/>
      <c r="G121" s="18"/>
      <c r="H121" s="18">
        <v>1170</v>
      </c>
      <c r="I121" s="18"/>
      <c r="J121" s="18"/>
      <c r="K121" s="19">
        <v>1170</v>
      </c>
    </row>
    <row r="122" spans="1:11" ht="19.5" customHeight="1">
      <c r="A122" s="500" t="s">
        <v>134</v>
      </c>
      <c r="B122" s="77" t="s">
        <v>159</v>
      </c>
      <c r="C122" s="70">
        <v>3</v>
      </c>
      <c r="D122" s="68" t="s">
        <v>117</v>
      </c>
      <c r="E122" s="69">
        <v>10</v>
      </c>
      <c r="F122" s="70">
        <v>3</v>
      </c>
      <c r="G122" s="68" t="s">
        <v>117</v>
      </c>
      <c r="H122" s="69">
        <v>10</v>
      </c>
      <c r="I122" s="70">
        <v>3</v>
      </c>
      <c r="J122" s="68" t="s">
        <v>117</v>
      </c>
      <c r="K122" s="69">
        <v>10</v>
      </c>
    </row>
    <row r="123" spans="1:11" ht="19.5" customHeight="1">
      <c r="A123" s="501"/>
      <c r="B123" s="80" t="s">
        <v>160</v>
      </c>
      <c r="C123" s="73">
        <v>5</v>
      </c>
      <c r="D123" s="71" t="s">
        <v>117</v>
      </c>
      <c r="E123" s="72">
        <v>10</v>
      </c>
      <c r="F123" s="73">
        <v>5</v>
      </c>
      <c r="G123" s="71" t="s">
        <v>117</v>
      </c>
      <c r="H123" s="72">
        <v>10</v>
      </c>
      <c r="I123" s="73">
        <v>5</v>
      </c>
      <c r="J123" s="71" t="s">
        <v>117</v>
      </c>
      <c r="K123" s="72">
        <v>10</v>
      </c>
    </row>
    <row r="124" spans="1:11" ht="19.5" customHeight="1">
      <c r="A124" s="501"/>
      <c r="B124" s="136" t="s">
        <v>161</v>
      </c>
      <c r="C124" s="73">
        <v>5</v>
      </c>
      <c r="D124" s="71" t="s">
        <v>117</v>
      </c>
      <c r="E124" s="72">
        <v>20</v>
      </c>
      <c r="F124" s="73">
        <v>5</v>
      </c>
      <c r="G124" s="71" t="s">
        <v>117</v>
      </c>
      <c r="H124" s="72">
        <v>20</v>
      </c>
      <c r="I124" s="73">
        <v>5</v>
      </c>
      <c r="J124" s="71" t="s">
        <v>117</v>
      </c>
      <c r="K124" s="72">
        <v>20</v>
      </c>
    </row>
    <row r="125" spans="1:11" ht="19.5" customHeight="1">
      <c r="A125" s="501"/>
      <c r="B125" s="136" t="s">
        <v>162</v>
      </c>
      <c r="C125" s="73">
        <v>5</v>
      </c>
      <c r="D125" s="71" t="s">
        <v>117</v>
      </c>
      <c r="E125" s="72">
        <v>10</v>
      </c>
      <c r="F125" s="73">
        <v>5</v>
      </c>
      <c r="G125" s="71" t="s">
        <v>117</v>
      </c>
      <c r="H125" s="72">
        <v>24</v>
      </c>
      <c r="I125" s="73">
        <v>5</v>
      </c>
      <c r="J125" s="71" t="s">
        <v>117</v>
      </c>
      <c r="K125" s="72">
        <v>24</v>
      </c>
    </row>
    <row r="126" spans="1:11" ht="19.5" customHeight="1" thickBot="1">
      <c r="A126" s="501"/>
      <c r="B126" s="135" t="s">
        <v>163</v>
      </c>
      <c r="C126" s="73"/>
      <c r="D126" s="71"/>
      <c r="E126" s="72"/>
      <c r="F126" s="73"/>
      <c r="G126" s="71"/>
      <c r="H126" s="72"/>
      <c r="I126" s="73"/>
      <c r="J126" s="71"/>
      <c r="K126" s="72"/>
    </row>
    <row r="127" spans="1:11" ht="19.5" customHeight="1" thickBot="1">
      <c r="A127" s="502"/>
      <c r="B127" s="57" t="s">
        <v>112</v>
      </c>
      <c r="C127" s="81">
        <f>SUM(C122:C126)</f>
        <v>18</v>
      </c>
      <c r="D127" s="82"/>
      <c r="E127" s="88">
        <f>SUM(E122:E126)</f>
        <v>50</v>
      </c>
      <c r="F127" s="81">
        <f>SUM(F122:F126)</f>
        <v>18</v>
      </c>
      <c r="G127" s="82"/>
      <c r="H127" s="88">
        <f>SUM(H122:H126)</f>
        <v>64</v>
      </c>
      <c r="I127" s="81">
        <f>SUM(I122:I126)</f>
        <v>18</v>
      </c>
      <c r="J127" s="82"/>
      <c r="K127" s="88">
        <f>SUM(K122:K126)</f>
        <v>64</v>
      </c>
    </row>
    <row r="128" spans="1:11" ht="19.5" customHeight="1" thickBot="1">
      <c r="A128" s="16"/>
      <c r="B128" s="17"/>
      <c r="C128" s="18"/>
      <c r="D128" s="18"/>
      <c r="E128" s="18">
        <v>50</v>
      </c>
      <c r="F128" s="18"/>
      <c r="G128" s="18"/>
      <c r="H128" s="18">
        <v>64</v>
      </c>
      <c r="I128" s="18"/>
      <c r="J128" s="18"/>
      <c r="K128" s="19">
        <v>64</v>
      </c>
    </row>
    <row r="129" spans="1:11" ht="19.5" customHeight="1">
      <c r="A129" s="500" t="s">
        <v>135</v>
      </c>
      <c r="B129" s="32" t="s">
        <v>16</v>
      </c>
      <c r="C129" s="70"/>
      <c r="D129" s="68"/>
      <c r="E129" s="69"/>
      <c r="F129" s="70"/>
      <c r="G129" s="68"/>
      <c r="H129" s="69"/>
      <c r="I129" s="70"/>
      <c r="J129" s="68"/>
      <c r="K129" s="69"/>
    </row>
    <row r="130" spans="1:11" ht="19.5" customHeight="1">
      <c r="A130" s="501"/>
      <c r="B130" s="128" t="s">
        <v>164</v>
      </c>
      <c r="C130" s="99">
        <v>1</v>
      </c>
      <c r="D130" s="100" t="s">
        <v>22</v>
      </c>
      <c r="E130" s="102">
        <v>280</v>
      </c>
      <c r="F130" s="91">
        <v>1</v>
      </c>
      <c r="G130" s="100" t="s">
        <v>22</v>
      </c>
      <c r="H130" s="92">
        <v>285</v>
      </c>
      <c r="I130" s="91">
        <v>1</v>
      </c>
      <c r="J130" s="100" t="s">
        <v>22</v>
      </c>
      <c r="K130" s="92">
        <v>285</v>
      </c>
    </row>
    <row r="131" spans="1:11" ht="19.5" customHeight="1">
      <c r="A131" s="501"/>
      <c r="B131" s="33" t="s">
        <v>165</v>
      </c>
      <c r="C131" s="73"/>
      <c r="D131" s="71"/>
      <c r="E131" s="72"/>
      <c r="F131" s="73"/>
      <c r="G131" s="71"/>
      <c r="H131" s="72"/>
      <c r="I131" s="73"/>
      <c r="J131" s="71"/>
      <c r="K131" s="72"/>
    </row>
    <row r="132" spans="1:11" ht="19.5" customHeight="1" thickBot="1">
      <c r="A132" s="501"/>
      <c r="B132" s="79" t="s">
        <v>166</v>
      </c>
      <c r="C132" s="74"/>
      <c r="D132" s="75"/>
      <c r="E132" s="76"/>
      <c r="F132" s="73"/>
      <c r="G132" s="75"/>
      <c r="H132" s="72"/>
      <c r="I132" s="73"/>
      <c r="J132" s="75"/>
      <c r="K132" s="72"/>
    </row>
    <row r="133" spans="1:11" ht="19.5" customHeight="1" thickBot="1">
      <c r="A133" s="502"/>
      <c r="B133" s="57" t="s">
        <v>112</v>
      </c>
      <c r="C133" s="81">
        <f>SUM(C129:C132)</f>
        <v>1</v>
      </c>
      <c r="D133" s="82"/>
      <c r="E133" s="88">
        <f>SUM(E129:E132)</f>
        <v>280</v>
      </c>
      <c r="F133" s="81">
        <f>SUM(F129:F132)</f>
        <v>1</v>
      </c>
      <c r="G133" s="82"/>
      <c r="H133" s="88">
        <f>SUM(H129:H132)</f>
        <v>285</v>
      </c>
      <c r="I133" s="81">
        <f>SUM(I129:I132)</f>
        <v>1</v>
      </c>
      <c r="J133" s="82"/>
      <c r="K133" s="88">
        <f>SUM(K129:K132)</f>
        <v>285</v>
      </c>
    </row>
    <row r="134" spans="1:11" ht="19.5" customHeight="1" thickBot="1">
      <c r="A134" s="516" t="s">
        <v>50</v>
      </c>
      <c r="B134" s="517"/>
      <c r="C134" s="84">
        <f>C80+C88+C96+C120+C127+C133</f>
        <v>275</v>
      </c>
      <c r="D134" s="85"/>
      <c r="E134" s="87">
        <f>E80+E88+E96+E120+E127+E133</f>
        <v>2030</v>
      </c>
      <c r="F134" s="84">
        <f>F80+F88+F96+F120+F127+F133</f>
        <v>293</v>
      </c>
      <c r="G134" s="85"/>
      <c r="H134" s="87">
        <f>H80+H88+H96+H120+H127+H133</f>
        <v>2104</v>
      </c>
      <c r="I134" s="84">
        <f>I80+I88+I96+I120+I127+I133</f>
        <v>253</v>
      </c>
      <c r="J134" s="85"/>
      <c r="K134" s="87">
        <f>K80+K88+K96+K120+K127+K133</f>
        <v>2104</v>
      </c>
    </row>
    <row r="135" spans="1:11" ht="19.5" customHeight="1" thickBot="1">
      <c r="A135" s="145"/>
      <c r="B135" s="146"/>
      <c r="C135" s="147"/>
      <c r="D135" s="147"/>
      <c r="E135" s="147"/>
      <c r="F135" s="147"/>
      <c r="G135" s="147"/>
      <c r="H135" s="147"/>
      <c r="I135" s="147"/>
      <c r="J135" s="147"/>
      <c r="K135" s="148"/>
    </row>
    <row r="136" spans="1:11" ht="19.5" customHeight="1" thickBot="1">
      <c r="A136" s="522" t="s">
        <v>66</v>
      </c>
      <c r="B136" s="469"/>
      <c r="C136" s="83">
        <f>C70+C134</f>
        <v>585</v>
      </c>
      <c r="D136" s="83">
        <f aca="true" t="shared" si="0" ref="D136:K136">D70+D134</f>
        <v>0</v>
      </c>
      <c r="E136" s="83">
        <f t="shared" si="0"/>
        <v>2230</v>
      </c>
      <c r="F136" s="83">
        <f t="shared" si="0"/>
        <v>595</v>
      </c>
      <c r="G136" s="83">
        <f t="shared" si="0"/>
        <v>0</v>
      </c>
      <c r="H136" s="83">
        <f t="shared" si="0"/>
        <v>2344</v>
      </c>
      <c r="I136" s="83">
        <f t="shared" si="0"/>
        <v>634</v>
      </c>
      <c r="J136" s="83">
        <f t="shared" si="0"/>
        <v>0</v>
      </c>
      <c r="K136" s="83">
        <f t="shared" si="0"/>
        <v>2344</v>
      </c>
    </row>
    <row r="137" spans="1:11" ht="19.5" customHeight="1" thickBot="1">
      <c r="A137" s="149"/>
      <c r="B137" s="144"/>
      <c r="C137" s="101"/>
      <c r="D137" s="101"/>
      <c r="E137" s="101"/>
      <c r="F137" s="101"/>
      <c r="G137" s="101"/>
      <c r="H137" s="101"/>
      <c r="I137" s="101"/>
      <c r="J137" s="101"/>
      <c r="K137" s="150"/>
    </row>
    <row r="138" spans="1:11" ht="19.5" customHeight="1">
      <c r="A138" s="16"/>
      <c r="B138" s="17"/>
      <c r="C138" s="18"/>
      <c r="D138" s="18"/>
      <c r="E138" s="18"/>
      <c r="F138" s="18"/>
      <c r="G138" s="18"/>
      <c r="H138" s="18"/>
      <c r="I138" s="18"/>
      <c r="J138" s="18"/>
      <c r="K138" s="19"/>
    </row>
    <row r="139" spans="1:11" ht="19.5" customHeight="1">
      <c r="A139" s="16"/>
      <c r="B139" s="17"/>
      <c r="C139" s="18"/>
      <c r="D139" s="18"/>
      <c r="E139" s="18"/>
      <c r="F139" s="18"/>
      <c r="G139" s="18"/>
      <c r="H139" s="18"/>
      <c r="I139" s="18"/>
      <c r="J139" s="18"/>
      <c r="K139" s="19"/>
    </row>
    <row r="140" ht="15" customHeight="1"/>
    <row r="141" ht="15" customHeight="1"/>
    <row r="142" spans="1:11" ht="15" customHeight="1">
      <c r="A142" s="61"/>
      <c r="B142" s="143"/>
      <c r="C142" s="127"/>
      <c r="D142" s="127"/>
      <c r="E142" s="127"/>
      <c r="F142" s="127"/>
      <c r="G142" s="127"/>
      <c r="H142" s="127"/>
      <c r="I142" s="127"/>
      <c r="J142" s="127"/>
      <c r="K142" s="127"/>
    </row>
    <row r="143" spans="1:11" ht="15" customHeight="1" hidden="1" thickBot="1">
      <c r="A143" s="61"/>
      <c r="B143" s="143"/>
      <c r="C143" s="127"/>
      <c r="D143" s="127"/>
      <c r="E143" s="127"/>
      <c r="F143" s="127"/>
      <c r="G143" s="127"/>
      <c r="H143" s="127"/>
      <c r="I143" s="127"/>
      <c r="J143" s="127"/>
      <c r="K143" s="127"/>
    </row>
    <row r="144" spans="1:11" ht="15" customHeight="1" hidden="1" thickBot="1">
      <c r="A144" s="61"/>
      <c r="B144" s="143"/>
      <c r="C144" s="127"/>
      <c r="D144" s="127"/>
      <c r="E144" s="127"/>
      <c r="F144" s="127"/>
      <c r="G144" s="127"/>
      <c r="H144" s="127"/>
      <c r="I144" s="127"/>
      <c r="J144" s="127"/>
      <c r="K144" s="127"/>
    </row>
    <row r="145" spans="1:11" ht="15" customHeight="1" hidden="1" thickBot="1">
      <c r="A145" s="61"/>
      <c r="B145" s="143"/>
      <c r="C145" s="127"/>
      <c r="D145" s="127"/>
      <c r="E145" s="127"/>
      <c r="F145" s="127"/>
      <c r="G145" s="127"/>
      <c r="H145" s="127"/>
      <c r="I145" s="127"/>
      <c r="J145" s="127"/>
      <c r="K145" s="127"/>
    </row>
    <row r="146" spans="1:11" ht="15" customHeight="1" hidden="1">
      <c r="A146" s="61"/>
      <c r="B146" s="143"/>
      <c r="C146" s="127"/>
      <c r="D146" s="127"/>
      <c r="E146" s="127"/>
      <c r="F146" s="127"/>
      <c r="G146" s="127"/>
      <c r="H146" s="127"/>
      <c r="I146" s="127"/>
      <c r="J146" s="127"/>
      <c r="K146" s="127"/>
    </row>
    <row r="147" spans="1:11" ht="15" customHeight="1" hidden="1">
      <c r="A147" s="61"/>
      <c r="B147" s="143"/>
      <c r="C147" s="127"/>
      <c r="D147" s="127"/>
      <c r="E147" s="127"/>
      <c r="F147" s="127"/>
      <c r="G147" s="127"/>
      <c r="H147" s="127"/>
      <c r="I147" s="127"/>
      <c r="J147" s="127"/>
      <c r="K147" s="127"/>
    </row>
    <row r="148" spans="1:11" ht="15" customHeight="1" hidden="1">
      <c r="A148" s="61"/>
      <c r="B148" s="143"/>
      <c r="C148" s="127"/>
      <c r="D148" s="127"/>
      <c r="E148" s="127"/>
      <c r="F148" s="127"/>
      <c r="G148" s="127"/>
      <c r="H148" s="127"/>
      <c r="I148" s="127"/>
      <c r="J148" s="127"/>
      <c r="K148" s="127"/>
    </row>
    <row r="149" spans="1:11" ht="15" customHeight="1">
      <c r="A149" s="61"/>
      <c r="B149" s="143"/>
      <c r="C149" s="127"/>
      <c r="D149" s="127"/>
      <c r="E149" s="127"/>
      <c r="F149" s="127"/>
      <c r="G149" s="127"/>
      <c r="H149" s="127"/>
      <c r="I149" s="127"/>
      <c r="J149" s="127"/>
      <c r="K149" s="127"/>
    </row>
  </sheetData>
  <sheetProtection/>
  <mergeCells count="47">
    <mergeCell ref="A136:B136"/>
    <mergeCell ref="A82:A88"/>
    <mergeCell ref="A90:A96"/>
    <mergeCell ref="A109:A120"/>
    <mergeCell ref="A122:A127"/>
    <mergeCell ref="A129:A133"/>
    <mergeCell ref="A134:B134"/>
    <mergeCell ref="A48:A53"/>
    <mergeCell ref="F23:G23"/>
    <mergeCell ref="H23:H24"/>
    <mergeCell ref="A70:B70"/>
    <mergeCell ref="A72:K72"/>
    <mergeCell ref="A73:A80"/>
    <mergeCell ref="A63:A69"/>
    <mergeCell ref="A22:B22"/>
    <mergeCell ref="C22:E22"/>
    <mergeCell ref="F22:H22"/>
    <mergeCell ref="I22:K22"/>
    <mergeCell ref="A23:A24"/>
    <mergeCell ref="B23:B24"/>
    <mergeCell ref="C23:D23"/>
    <mergeCell ref="E23:E24"/>
    <mergeCell ref="I23:J23"/>
    <mergeCell ref="C17:K17"/>
    <mergeCell ref="C18:K18"/>
    <mergeCell ref="A19:K19"/>
    <mergeCell ref="A20:K20"/>
    <mergeCell ref="A21:K21"/>
    <mergeCell ref="A55:A61"/>
    <mergeCell ref="K23:K24"/>
    <mergeCell ref="A25:A32"/>
    <mergeCell ref="A34:A39"/>
    <mergeCell ref="A41:A46"/>
    <mergeCell ref="C11:K11"/>
    <mergeCell ref="C12:K12"/>
    <mergeCell ref="C13:K13"/>
    <mergeCell ref="C14:K14"/>
    <mergeCell ref="C15:K15"/>
    <mergeCell ref="C16:K16"/>
    <mergeCell ref="C9:K9"/>
    <mergeCell ref="C10:K10"/>
    <mergeCell ref="A4:K4"/>
    <mergeCell ref="H6:K6"/>
    <mergeCell ref="A7:B7"/>
    <mergeCell ref="C7:K7"/>
    <mergeCell ref="A8:B8"/>
    <mergeCell ref="C8:K8"/>
  </mergeCells>
  <printOptions horizontalCentered="1"/>
  <pageMargins left="0.3937007874015748" right="0.3937007874015748" top="0.5905511811023623" bottom="0.6692913385826772" header="0" footer="0"/>
  <pageSetup horizontalDpi="300" verticalDpi="300" orientation="portrait" paperSize="9" scale="65" r:id="rId2"/>
  <headerFooter alignWithMargins="0">
    <oddFooter>&amp;CSayfa &amp;P / &amp;N</oddFooter>
  </headerFooter>
  <drawing r:id="rId1"/>
</worksheet>
</file>

<file path=xl/worksheets/sheet5.xml><?xml version="1.0" encoding="utf-8"?>
<worksheet xmlns="http://schemas.openxmlformats.org/spreadsheetml/2006/main" xmlns:r="http://schemas.openxmlformats.org/officeDocument/2006/relationships">
  <dimension ref="A4:K138"/>
  <sheetViews>
    <sheetView zoomScalePageLayoutView="0" workbookViewId="0" topLeftCell="A1">
      <selection activeCell="A5" sqref="A5"/>
    </sheetView>
  </sheetViews>
  <sheetFormatPr defaultColWidth="9.140625" defaultRowHeight="12.75"/>
  <cols>
    <col min="1" max="1" width="23.00390625" style="38" customWidth="1"/>
    <col min="2" max="2" width="49.7109375" style="38" customWidth="1"/>
    <col min="3" max="9" width="8.7109375" style="59" customWidth="1"/>
    <col min="10" max="10" width="6.421875" style="59" customWidth="1"/>
    <col min="11" max="11" width="8.7109375" style="59" customWidth="1"/>
    <col min="12" max="16384" width="9.140625" style="38" customWidth="1"/>
  </cols>
  <sheetData>
    <row r="2" ht="12.75" customHeight="1"/>
    <row r="3" ht="12.75" customHeight="1"/>
    <row r="4" spans="1:11" ht="12.75" customHeight="1">
      <c r="A4" s="460" t="s">
        <v>390</v>
      </c>
      <c r="B4" s="460"/>
      <c r="C4" s="460"/>
      <c r="D4" s="460"/>
      <c r="E4" s="460"/>
      <c r="F4" s="460"/>
      <c r="G4" s="460"/>
      <c r="H4" s="460"/>
      <c r="I4" s="460"/>
      <c r="J4" s="460"/>
      <c r="K4" s="460"/>
    </row>
    <row r="5" ht="12.75" customHeight="1"/>
    <row r="6" spans="8:11" ht="12.75" customHeight="1" thickBot="1">
      <c r="H6" s="477" t="s">
        <v>322</v>
      </c>
      <c r="I6" s="478"/>
      <c r="J6" s="478"/>
      <c r="K6" s="478"/>
    </row>
    <row r="7" spans="1:11" ht="19.5" customHeight="1" thickBot="1">
      <c r="A7" s="479" t="s">
        <v>79</v>
      </c>
      <c r="B7" s="480"/>
      <c r="C7" s="481" t="s">
        <v>41</v>
      </c>
      <c r="D7" s="482"/>
      <c r="E7" s="482"/>
      <c r="F7" s="482"/>
      <c r="G7" s="482"/>
      <c r="H7" s="482"/>
      <c r="I7" s="482"/>
      <c r="J7" s="482"/>
      <c r="K7" s="483"/>
    </row>
    <row r="8" spans="1:11" ht="19.5" customHeight="1" thickBot="1">
      <c r="A8" s="479" t="s">
        <v>80</v>
      </c>
      <c r="B8" s="480"/>
      <c r="C8" s="481" t="s">
        <v>7</v>
      </c>
      <c r="D8" s="482"/>
      <c r="E8" s="482"/>
      <c r="F8" s="482"/>
      <c r="G8" s="482"/>
      <c r="H8" s="482"/>
      <c r="I8" s="482"/>
      <c r="J8" s="482"/>
      <c r="K8" s="483"/>
    </row>
    <row r="9" spans="1:11" ht="19.5" customHeight="1">
      <c r="A9" s="162" t="s">
        <v>81</v>
      </c>
      <c r="B9" s="65" t="s">
        <v>82</v>
      </c>
      <c r="C9" s="471" t="s">
        <v>377</v>
      </c>
      <c r="D9" s="472"/>
      <c r="E9" s="472"/>
      <c r="F9" s="472"/>
      <c r="G9" s="472"/>
      <c r="H9" s="472"/>
      <c r="I9" s="472"/>
      <c r="J9" s="472"/>
      <c r="K9" s="473"/>
    </row>
    <row r="10" spans="1:11" ht="19.5" customHeight="1">
      <c r="A10" s="163"/>
      <c r="B10" s="66" t="s">
        <v>83</v>
      </c>
      <c r="C10" s="474" t="s">
        <v>2</v>
      </c>
      <c r="D10" s="475"/>
      <c r="E10" s="475"/>
      <c r="F10" s="475"/>
      <c r="G10" s="475"/>
      <c r="H10" s="475"/>
      <c r="I10" s="475"/>
      <c r="J10" s="475"/>
      <c r="K10" s="476"/>
    </row>
    <row r="11" spans="1:11" ht="19.5" customHeight="1">
      <c r="A11" s="163"/>
      <c r="B11" s="66" t="s">
        <v>84</v>
      </c>
      <c r="C11" s="484" t="s">
        <v>6</v>
      </c>
      <c r="D11" s="485"/>
      <c r="E11" s="485"/>
      <c r="F11" s="485"/>
      <c r="G11" s="485"/>
      <c r="H11" s="485"/>
      <c r="I11" s="485"/>
      <c r="J11" s="485"/>
      <c r="K11" s="486"/>
    </row>
    <row r="12" spans="1:11" ht="19.5" customHeight="1">
      <c r="A12" s="163"/>
      <c r="B12" s="66" t="s">
        <v>100</v>
      </c>
      <c r="C12" s="484"/>
      <c r="D12" s="485"/>
      <c r="E12" s="485"/>
      <c r="F12" s="485"/>
      <c r="G12" s="485"/>
      <c r="H12" s="485"/>
      <c r="I12" s="485"/>
      <c r="J12" s="485"/>
      <c r="K12" s="486"/>
    </row>
    <row r="13" spans="1:11" ht="19.5" customHeight="1">
      <c r="A13" s="163"/>
      <c r="B13" s="66" t="s">
        <v>85</v>
      </c>
      <c r="C13" s="484" t="s">
        <v>378</v>
      </c>
      <c r="D13" s="485"/>
      <c r="E13" s="485"/>
      <c r="F13" s="485"/>
      <c r="G13" s="485"/>
      <c r="H13" s="485"/>
      <c r="I13" s="485"/>
      <c r="J13" s="485"/>
      <c r="K13" s="486"/>
    </row>
    <row r="14" spans="1:11" ht="19.5" customHeight="1">
      <c r="A14" s="163"/>
      <c r="B14" s="66" t="s">
        <v>116</v>
      </c>
      <c r="C14" s="487"/>
      <c r="D14" s="488"/>
      <c r="E14" s="488"/>
      <c r="F14" s="488"/>
      <c r="G14" s="488"/>
      <c r="H14" s="488"/>
      <c r="I14" s="488"/>
      <c r="J14" s="488"/>
      <c r="K14" s="489"/>
    </row>
    <row r="15" spans="1:11" ht="19.5" customHeight="1">
      <c r="A15" s="163"/>
      <c r="B15" s="66" t="s">
        <v>382</v>
      </c>
      <c r="C15" s="487">
        <v>0</v>
      </c>
      <c r="D15" s="488"/>
      <c r="E15" s="488"/>
      <c r="F15" s="488"/>
      <c r="G15" s="488"/>
      <c r="H15" s="488"/>
      <c r="I15" s="488"/>
      <c r="J15" s="488"/>
      <c r="K15" s="489"/>
    </row>
    <row r="16" spans="1:11" ht="19.5" customHeight="1">
      <c r="A16" s="163"/>
      <c r="B16" s="66" t="s">
        <v>194</v>
      </c>
      <c r="C16" s="487"/>
      <c r="D16" s="488"/>
      <c r="E16" s="488"/>
      <c r="F16" s="488"/>
      <c r="G16" s="488"/>
      <c r="H16" s="488"/>
      <c r="I16" s="488"/>
      <c r="J16" s="488"/>
      <c r="K16" s="489"/>
    </row>
    <row r="17" spans="1:11" ht="19.5" customHeight="1">
      <c r="A17" s="163"/>
      <c r="B17" s="66" t="s">
        <v>327</v>
      </c>
      <c r="C17" s="487"/>
      <c r="D17" s="488"/>
      <c r="E17" s="488"/>
      <c r="F17" s="488"/>
      <c r="G17" s="488"/>
      <c r="H17" s="488"/>
      <c r="I17" s="488"/>
      <c r="J17" s="488"/>
      <c r="K17" s="489"/>
    </row>
    <row r="18" spans="1:11" ht="19.5" customHeight="1" thickBot="1">
      <c r="A18" s="164"/>
      <c r="B18" s="67" t="s">
        <v>383</v>
      </c>
      <c r="C18" s="487"/>
      <c r="D18" s="488"/>
      <c r="E18" s="488"/>
      <c r="F18" s="488"/>
      <c r="G18" s="488"/>
      <c r="H18" s="488"/>
      <c r="I18" s="488"/>
      <c r="J18" s="488"/>
      <c r="K18" s="489"/>
    </row>
    <row r="19" spans="1:11" ht="19.5" customHeight="1" thickBot="1">
      <c r="A19" s="490" t="s">
        <v>86</v>
      </c>
      <c r="B19" s="491"/>
      <c r="C19" s="491"/>
      <c r="D19" s="491"/>
      <c r="E19" s="491"/>
      <c r="F19" s="491"/>
      <c r="G19" s="491"/>
      <c r="H19" s="491"/>
      <c r="I19" s="491"/>
      <c r="J19" s="491"/>
      <c r="K19" s="492"/>
    </row>
    <row r="20" spans="1:11" ht="19.5" customHeight="1">
      <c r="A20" s="493" t="s">
        <v>102</v>
      </c>
      <c r="B20" s="494"/>
      <c r="C20" s="494"/>
      <c r="D20" s="494"/>
      <c r="E20" s="494"/>
      <c r="F20" s="494"/>
      <c r="G20" s="494"/>
      <c r="H20" s="494"/>
      <c r="I20" s="494"/>
      <c r="J20" s="494"/>
      <c r="K20" s="495"/>
    </row>
    <row r="21" spans="1:11" ht="19.5" customHeight="1" thickBot="1">
      <c r="A21" s="496" t="s">
        <v>47</v>
      </c>
      <c r="B21" s="497"/>
      <c r="C21" s="498"/>
      <c r="D21" s="498"/>
      <c r="E21" s="498"/>
      <c r="F21" s="498"/>
      <c r="G21" s="498"/>
      <c r="H21" s="498"/>
      <c r="I21" s="498"/>
      <c r="J21" s="498"/>
      <c r="K21" s="499"/>
    </row>
    <row r="22" spans="1:11" ht="19.5" customHeight="1" thickBot="1">
      <c r="A22" s="505" t="s">
        <v>48</v>
      </c>
      <c r="B22" s="506"/>
      <c r="C22" s="507" t="s">
        <v>198</v>
      </c>
      <c r="D22" s="508"/>
      <c r="E22" s="509"/>
      <c r="F22" s="507" t="s">
        <v>329</v>
      </c>
      <c r="G22" s="508"/>
      <c r="H22" s="509"/>
      <c r="I22" s="507" t="s">
        <v>384</v>
      </c>
      <c r="J22" s="508"/>
      <c r="K22" s="509"/>
    </row>
    <row r="23" spans="1:11" ht="27" customHeight="1">
      <c r="A23" s="510" t="s">
        <v>103</v>
      </c>
      <c r="B23" s="512" t="s">
        <v>104</v>
      </c>
      <c r="C23" s="514" t="s">
        <v>34</v>
      </c>
      <c r="D23" s="515"/>
      <c r="E23" s="503" t="s">
        <v>35</v>
      </c>
      <c r="F23" s="514" t="s">
        <v>34</v>
      </c>
      <c r="G23" s="515"/>
      <c r="H23" s="503" t="s">
        <v>35</v>
      </c>
      <c r="I23" s="514" t="s">
        <v>34</v>
      </c>
      <c r="J23" s="515"/>
      <c r="K23" s="503" t="s">
        <v>35</v>
      </c>
    </row>
    <row r="24" spans="1:11" ht="19.5" customHeight="1" thickBot="1">
      <c r="A24" s="511"/>
      <c r="B24" s="513"/>
      <c r="C24" s="89" t="s">
        <v>36</v>
      </c>
      <c r="D24" s="90" t="s">
        <v>37</v>
      </c>
      <c r="E24" s="504"/>
      <c r="F24" s="89" t="s">
        <v>36</v>
      </c>
      <c r="G24" s="90" t="s">
        <v>37</v>
      </c>
      <c r="H24" s="504"/>
      <c r="I24" s="89" t="s">
        <v>36</v>
      </c>
      <c r="J24" s="90" t="s">
        <v>37</v>
      </c>
      <c r="K24" s="504"/>
    </row>
    <row r="25" spans="1:11" ht="19.5" customHeight="1">
      <c r="A25" s="500" t="s">
        <v>124</v>
      </c>
      <c r="B25" s="77"/>
      <c r="C25" s="166"/>
      <c r="D25" s="201"/>
      <c r="E25" s="165"/>
      <c r="F25" s="166"/>
      <c r="G25" s="201"/>
      <c r="H25" s="165"/>
      <c r="I25" s="166"/>
      <c r="J25" s="201"/>
      <c r="K25" s="165"/>
    </row>
    <row r="26" spans="1:11" ht="19.5" customHeight="1">
      <c r="A26" s="501"/>
      <c r="B26" s="80"/>
      <c r="C26" s="202"/>
      <c r="D26" s="167"/>
      <c r="E26" s="203"/>
      <c r="F26" s="202"/>
      <c r="G26" s="167"/>
      <c r="H26" s="203"/>
      <c r="I26" s="202"/>
      <c r="J26" s="167"/>
      <c r="K26" s="203"/>
    </row>
    <row r="27" spans="1:11" ht="19.5" customHeight="1">
      <c r="A27" s="501"/>
      <c r="B27" s="78"/>
      <c r="C27" s="202"/>
      <c r="D27" s="167"/>
      <c r="E27" s="203"/>
      <c r="F27" s="202"/>
      <c r="G27" s="167"/>
      <c r="H27" s="203"/>
      <c r="I27" s="202"/>
      <c r="J27" s="167"/>
      <c r="K27" s="203"/>
    </row>
    <row r="28" spans="1:11" ht="19.5" customHeight="1">
      <c r="A28" s="501"/>
      <c r="B28" s="78"/>
      <c r="C28" s="202"/>
      <c r="D28" s="167"/>
      <c r="E28" s="203"/>
      <c r="F28" s="202"/>
      <c r="G28" s="167"/>
      <c r="H28" s="203"/>
      <c r="I28" s="202"/>
      <c r="J28" s="167"/>
      <c r="K28" s="203"/>
    </row>
    <row r="29" spans="1:11" ht="19.5" customHeight="1">
      <c r="A29" s="501"/>
      <c r="B29" s="78"/>
      <c r="C29" s="202"/>
      <c r="D29" s="167"/>
      <c r="E29" s="203"/>
      <c r="F29" s="202"/>
      <c r="G29" s="167"/>
      <c r="H29" s="203"/>
      <c r="I29" s="202"/>
      <c r="J29" s="167"/>
      <c r="K29" s="203"/>
    </row>
    <row r="30" spans="1:11" ht="19.5" customHeight="1">
      <c r="A30" s="501"/>
      <c r="B30" s="78"/>
      <c r="C30" s="202"/>
      <c r="D30" s="167"/>
      <c r="E30" s="203"/>
      <c r="F30" s="202"/>
      <c r="G30" s="167"/>
      <c r="H30" s="203"/>
      <c r="I30" s="202"/>
      <c r="J30" s="167"/>
      <c r="K30" s="203"/>
    </row>
    <row r="31" spans="1:11" ht="19.5" customHeight="1" thickBot="1">
      <c r="A31" s="501"/>
      <c r="B31" s="78"/>
      <c r="C31" s="202"/>
      <c r="D31" s="167"/>
      <c r="E31" s="203"/>
      <c r="F31" s="202"/>
      <c r="G31" s="167"/>
      <c r="H31" s="203"/>
      <c r="I31" s="202"/>
      <c r="J31" s="167"/>
      <c r="K31" s="203"/>
    </row>
    <row r="32" spans="1:11" ht="19.5" customHeight="1" thickBot="1">
      <c r="A32" s="502"/>
      <c r="B32" s="57" t="s">
        <v>112</v>
      </c>
      <c r="C32" s="204">
        <f>SUM(C25:C31)</f>
        <v>0</v>
      </c>
      <c r="D32" s="205"/>
      <c r="E32" s="206">
        <f>SUM(E25:E31)</f>
        <v>0</v>
      </c>
      <c r="F32" s="204">
        <f>SUM(F25:F31)</f>
        <v>0</v>
      </c>
      <c r="G32" s="205"/>
      <c r="H32" s="206">
        <f>SUM(H25:H31)</f>
        <v>0</v>
      </c>
      <c r="I32" s="204">
        <f>SUM(I25:I31)</f>
        <v>0</v>
      </c>
      <c r="J32" s="205"/>
      <c r="K32" s="206">
        <f>SUM(K25:K31)</f>
        <v>0</v>
      </c>
    </row>
    <row r="33" spans="1:11" ht="19.5" customHeight="1">
      <c r="A33" s="16"/>
      <c r="B33" s="17"/>
      <c r="C33" s="18"/>
      <c r="D33" s="18"/>
      <c r="E33" s="18"/>
      <c r="F33" s="18"/>
      <c r="G33" s="18"/>
      <c r="H33" s="18"/>
      <c r="I33" s="18"/>
      <c r="J33" s="18"/>
      <c r="K33" s="19"/>
    </row>
    <row r="34" spans="1:11" ht="19.5" customHeight="1" hidden="1">
      <c r="A34" s="500" t="s">
        <v>125</v>
      </c>
      <c r="B34" s="77"/>
      <c r="C34" s="70"/>
      <c r="D34" s="68"/>
      <c r="E34" s="69"/>
      <c r="F34" s="70"/>
      <c r="G34" s="68"/>
      <c r="H34" s="69"/>
      <c r="I34" s="70"/>
      <c r="J34" s="68"/>
      <c r="K34" s="69"/>
    </row>
    <row r="35" spans="1:11" ht="19.5" customHeight="1" hidden="1">
      <c r="A35" s="501"/>
      <c r="B35" s="80"/>
      <c r="C35" s="73"/>
      <c r="D35" s="71"/>
      <c r="E35" s="72"/>
      <c r="F35" s="73"/>
      <c r="G35" s="71"/>
      <c r="H35" s="72"/>
      <c r="I35" s="73"/>
      <c r="J35" s="71"/>
      <c r="K35" s="72"/>
    </row>
    <row r="36" spans="1:11" ht="19.5" customHeight="1" hidden="1">
      <c r="A36" s="501"/>
      <c r="B36" s="78"/>
      <c r="C36" s="73"/>
      <c r="D36" s="71"/>
      <c r="E36" s="72"/>
      <c r="F36" s="73"/>
      <c r="G36" s="71"/>
      <c r="H36" s="72"/>
      <c r="I36" s="73"/>
      <c r="J36" s="71"/>
      <c r="K36" s="72"/>
    </row>
    <row r="37" spans="1:11" ht="19.5" customHeight="1" hidden="1">
      <c r="A37" s="501"/>
      <c r="B37" s="78"/>
      <c r="C37" s="73"/>
      <c r="D37" s="71"/>
      <c r="E37" s="72"/>
      <c r="F37" s="73"/>
      <c r="G37" s="71"/>
      <c r="H37" s="72"/>
      <c r="I37" s="73"/>
      <c r="J37" s="71"/>
      <c r="K37" s="72"/>
    </row>
    <row r="38" spans="1:11" ht="19.5" customHeight="1" hidden="1">
      <c r="A38" s="501"/>
      <c r="B38" s="79"/>
      <c r="C38" s="74"/>
      <c r="D38" s="75"/>
      <c r="E38" s="76"/>
      <c r="F38" s="73"/>
      <c r="G38" s="71"/>
      <c r="H38" s="72"/>
      <c r="I38" s="73"/>
      <c r="J38" s="71"/>
      <c r="K38" s="72"/>
    </row>
    <row r="39" spans="1:11" ht="19.5" customHeight="1" hidden="1">
      <c r="A39" s="502"/>
      <c r="B39" s="57" t="s">
        <v>112</v>
      </c>
      <c r="C39" s="81">
        <f>SUM(C34:C38)</f>
        <v>0</v>
      </c>
      <c r="D39" s="82"/>
      <c r="E39" s="88">
        <f>SUM(E34:E38)</f>
        <v>0</v>
      </c>
      <c r="F39" s="81">
        <f>SUM(F34:F38)</f>
        <v>0</v>
      </c>
      <c r="G39" s="82"/>
      <c r="H39" s="88">
        <f>SUM(H34:H38)</f>
        <v>0</v>
      </c>
      <c r="I39" s="81">
        <f>SUM(I34:I38)</f>
        <v>0</v>
      </c>
      <c r="J39" s="82"/>
      <c r="K39" s="88">
        <f>SUM(K34:K38)</f>
        <v>0</v>
      </c>
    </row>
    <row r="40" spans="1:11" ht="19.5" customHeight="1" thickBot="1">
      <c r="A40" s="16"/>
      <c r="B40" s="17"/>
      <c r="C40" s="18"/>
      <c r="D40" s="18"/>
      <c r="E40" s="18"/>
      <c r="F40" s="18"/>
      <c r="G40" s="18"/>
      <c r="H40" s="18"/>
      <c r="I40" s="18"/>
      <c r="J40" s="18"/>
      <c r="K40" s="19"/>
    </row>
    <row r="41" spans="1:11" ht="19.5" customHeight="1">
      <c r="A41" s="500" t="s">
        <v>126</v>
      </c>
      <c r="B41" s="77"/>
      <c r="C41" s="166"/>
      <c r="D41" s="201"/>
      <c r="E41" s="165"/>
      <c r="F41" s="166"/>
      <c r="G41" s="201"/>
      <c r="H41" s="165"/>
      <c r="I41" s="166"/>
      <c r="J41" s="201"/>
      <c r="K41" s="165"/>
    </row>
    <row r="42" spans="1:11" ht="19.5" customHeight="1">
      <c r="A42" s="501"/>
      <c r="B42" s="78"/>
      <c r="C42" s="202"/>
      <c r="D42" s="167"/>
      <c r="E42" s="203"/>
      <c r="F42" s="202"/>
      <c r="G42" s="167"/>
      <c r="H42" s="203"/>
      <c r="I42" s="202"/>
      <c r="J42" s="167"/>
      <c r="K42" s="203"/>
    </row>
    <row r="43" spans="1:11" ht="19.5" customHeight="1">
      <c r="A43" s="501"/>
      <c r="B43" s="78"/>
      <c r="C43" s="202"/>
      <c r="D43" s="167"/>
      <c r="E43" s="203"/>
      <c r="F43" s="202"/>
      <c r="G43" s="167"/>
      <c r="H43" s="203"/>
      <c r="I43" s="202"/>
      <c r="J43" s="167"/>
      <c r="K43" s="203"/>
    </row>
    <row r="44" spans="1:11" ht="19.5" customHeight="1">
      <c r="A44" s="501"/>
      <c r="B44" s="78"/>
      <c r="C44" s="202"/>
      <c r="D44" s="167"/>
      <c r="E44" s="203"/>
      <c r="F44" s="202"/>
      <c r="G44" s="167"/>
      <c r="H44" s="203"/>
      <c r="I44" s="202"/>
      <c r="J44" s="167"/>
      <c r="K44" s="203"/>
    </row>
    <row r="45" spans="1:11" ht="19.5" customHeight="1" thickBot="1">
      <c r="A45" s="501"/>
      <c r="B45" s="79"/>
      <c r="C45" s="207"/>
      <c r="D45" s="208"/>
      <c r="E45" s="209"/>
      <c r="F45" s="202"/>
      <c r="G45" s="167"/>
      <c r="H45" s="203"/>
      <c r="I45" s="202"/>
      <c r="J45" s="167"/>
      <c r="K45" s="203"/>
    </row>
    <row r="46" spans="1:11" ht="19.5" customHeight="1" thickBot="1">
      <c r="A46" s="502"/>
      <c r="B46" s="57" t="s">
        <v>112</v>
      </c>
      <c r="C46" s="204">
        <f>SUM(C41:C45)</f>
        <v>0</v>
      </c>
      <c r="D46" s="205"/>
      <c r="E46" s="206">
        <f>SUM(E41:E45)</f>
        <v>0</v>
      </c>
      <c r="F46" s="204">
        <f>SUM(F41:F45)</f>
        <v>0</v>
      </c>
      <c r="G46" s="205"/>
      <c r="H46" s="206">
        <f>SUM(H41:H45)</f>
        <v>0</v>
      </c>
      <c r="I46" s="204">
        <f>SUM(I41:I45)</f>
        <v>0</v>
      </c>
      <c r="J46" s="205"/>
      <c r="K46" s="206">
        <f>SUM(K41:K45)</f>
        <v>0</v>
      </c>
    </row>
    <row r="47" spans="1:11" ht="19.5" customHeight="1" thickBot="1">
      <c r="A47" s="16"/>
      <c r="B47" s="17"/>
      <c r="C47" s="18"/>
      <c r="D47" s="18"/>
      <c r="E47" s="18"/>
      <c r="F47" s="18"/>
      <c r="G47" s="18"/>
      <c r="H47" s="18"/>
      <c r="I47" s="18"/>
      <c r="J47" s="18"/>
      <c r="K47" s="19"/>
    </row>
    <row r="48" spans="1:11" ht="19.5" customHeight="1" hidden="1">
      <c r="A48" s="500" t="s">
        <v>127</v>
      </c>
      <c r="B48" s="77"/>
      <c r="C48" s="70"/>
      <c r="D48" s="68"/>
      <c r="E48" s="69"/>
      <c r="F48" s="70"/>
      <c r="G48" s="68"/>
      <c r="H48" s="69"/>
      <c r="I48" s="70"/>
      <c r="J48" s="68"/>
      <c r="K48" s="69"/>
    </row>
    <row r="49" spans="1:11" ht="19.5" customHeight="1" hidden="1">
      <c r="A49" s="501"/>
      <c r="B49" s="80"/>
      <c r="C49" s="73"/>
      <c r="D49" s="71"/>
      <c r="E49" s="72"/>
      <c r="F49" s="73"/>
      <c r="G49" s="71"/>
      <c r="H49" s="72"/>
      <c r="I49" s="73"/>
      <c r="J49" s="71"/>
      <c r="K49" s="72"/>
    </row>
    <row r="50" spans="1:11" ht="19.5" customHeight="1" hidden="1">
      <c r="A50" s="501"/>
      <c r="B50" s="78"/>
      <c r="C50" s="73"/>
      <c r="D50" s="71"/>
      <c r="E50" s="72"/>
      <c r="F50" s="73"/>
      <c r="G50" s="71"/>
      <c r="H50" s="72"/>
      <c r="I50" s="73"/>
      <c r="J50" s="71"/>
      <c r="K50" s="72"/>
    </row>
    <row r="51" spans="1:11" ht="19.5" customHeight="1" hidden="1">
      <c r="A51" s="501"/>
      <c r="B51" s="78"/>
      <c r="C51" s="73"/>
      <c r="D51" s="71"/>
      <c r="E51" s="72"/>
      <c r="F51" s="73"/>
      <c r="G51" s="71"/>
      <c r="H51" s="72"/>
      <c r="I51" s="73"/>
      <c r="J51" s="71"/>
      <c r="K51" s="72"/>
    </row>
    <row r="52" spans="1:11" ht="19.5" customHeight="1" hidden="1">
      <c r="A52" s="501"/>
      <c r="B52" s="79"/>
      <c r="C52" s="74"/>
      <c r="D52" s="75"/>
      <c r="E52" s="76"/>
      <c r="F52" s="73"/>
      <c r="G52" s="71"/>
      <c r="H52" s="72"/>
      <c r="I52" s="73"/>
      <c r="J52" s="71"/>
      <c r="K52" s="72"/>
    </row>
    <row r="53" spans="1:11" ht="19.5" customHeight="1" hidden="1">
      <c r="A53" s="502"/>
      <c r="B53" s="57" t="s">
        <v>112</v>
      </c>
      <c r="C53" s="81">
        <f>SUM(C48:C52)</f>
        <v>0</v>
      </c>
      <c r="D53" s="82"/>
      <c r="E53" s="88">
        <f>SUM(E48:E52)</f>
        <v>0</v>
      </c>
      <c r="F53" s="81">
        <f>SUM(F48:F52)</f>
        <v>0</v>
      </c>
      <c r="G53" s="82"/>
      <c r="H53" s="88">
        <f>SUM(H48:H52)</f>
        <v>0</v>
      </c>
      <c r="I53" s="81">
        <f>SUM(I48:I52)</f>
        <v>0</v>
      </c>
      <c r="J53" s="82"/>
      <c r="K53" s="88">
        <f>SUM(K48:K52)</f>
        <v>0</v>
      </c>
    </row>
    <row r="54" spans="1:11" ht="19.5" customHeight="1" hidden="1">
      <c r="A54" s="16"/>
      <c r="B54" s="17"/>
      <c r="C54" s="18"/>
      <c r="D54" s="18"/>
      <c r="E54" s="18"/>
      <c r="F54" s="18"/>
      <c r="G54" s="18"/>
      <c r="H54" s="18"/>
      <c r="I54" s="18"/>
      <c r="J54" s="18"/>
      <c r="K54" s="19"/>
    </row>
    <row r="55" spans="1:11" ht="19.5" customHeight="1" hidden="1">
      <c r="A55" s="500" t="s">
        <v>128</v>
      </c>
      <c r="B55" s="77"/>
      <c r="C55" s="70"/>
      <c r="D55" s="68"/>
      <c r="E55" s="69"/>
      <c r="F55" s="70"/>
      <c r="G55" s="68"/>
      <c r="H55" s="69"/>
      <c r="I55" s="70"/>
      <c r="J55" s="68"/>
      <c r="K55" s="69"/>
    </row>
    <row r="56" spans="1:11" ht="19.5" customHeight="1" hidden="1">
      <c r="A56" s="501"/>
      <c r="B56" s="80"/>
      <c r="C56" s="73"/>
      <c r="D56" s="71"/>
      <c r="E56" s="72"/>
      <c r="F56" s="73"/>
      <c r="G56" s="71"/>
      <c r="H56" s="72"/>
      <c r="I56" s="73"/>
      <c r="J56" s="71"/>
      <c r="K56" s="72"/>
    </row>
    <row r="57" spans="1:11" ht="19.5" customHeight="1" hidden="1">
      <c r="A57" s="501"/>
      <c r="B57" s="80"/>
      <c r="C57" s="73"/>
      <c r="D57" s="71"/>
      <c r="E57" s="72"/>
      <c r="F57" s="73"/>
      <c r="G57" s="71"/>
      <c r="H57" s="72"/>
      <c r="I57" s="73"/>
      <c r="J57" s="71"/>
      <c r="K57" s="72"/>
    </row>
    <row r="58" spans="1:11" ht="19.5" customHeight="1" hidden="1">
      <c r="A58" s="501"/>
      <c r="B58" s="78"/>
      <c r="C58" s="73"/>
      <c r="D58" s="71"/>
      <c r="E58" s="72"/>
      <c r="F58" s="73"/>
      <c r="G58" s="71"/>
      <c r="H58" s="72"/>
      <c r="I58" s="73"/>
      <c r="J58" s="71"/>
      <c r="K58" s="72"/>
    </row>
    <row r="59" spans="1:11" ht="19.5" customHeight="1" hidden="1">
      <c r="A59" s="501"/>
      <c r="B59" s="78"/>
      <c r="C59" s="73"/>
      <c r="D59" s="71"/>
      <c r="E59" s="72"/>
      <c r="F59" s="73"/>
      <c r="G59" s="71"/>
      <c r="H59" s="72"/>
      <c r="I59" s="73"/>
      <c r="J59" s="71"/>
      <c r="K59" s="72"/>
    </row>
    <row r="60" spans="1:11" ht="19.5" customHeight="1" hidden="1">
      <c r="A60" s="501"/>
      <c r="B60" s="79"/>
      <c r="C60" s="74"/>
      <c r="D60" s="75"/>
      <c r="E60" s="76"/>
      <c r="F60" s="73"/>
      <c r="G60" s="71"/>
      <c r="H60" s="72"/>
      <c r="I60" s="73"/>
      <c r="J60" s="71"/>
      <c r="K60" s="72"/>
    </row>
    <row r="61" spans="1:11" ht="19.5" customHeight="1" hidden="1">
      <c r="A61" s="502"/>
      <c r="B61" s="57" t="s">
        <v>112</v>
      </c>
      <c r="C61" s="81">
        <f>SUM(C55:C60)</f>
        <v>0</v>
      </c>
      <c r="D61" s="82"/>
      <c r="E61" s="88">
        <f>SUM(E55:E60)</f>
        <v>0</v>
      </c>
      <c r="F61" s="81">
        <f>SUM(F55:F60)</f>
        <v>0</v>
      </c>
      <c r="G61" s="82"/>
      <c r="H61" s="88">
        <f>SUM(H55:H60)</f>
        <v>0</v>
      </c>
      <c r="I61" s="81">
        <f>SUM(I55:I60)</f>
        <v>0</v>
      </c>
      <c r="J61" s="82"/>
      <c r="K61" s="88">
        <f>SUM(K55:K60)</f>
        <v>0</v>
      </c>
    </row>
    <row r="62" spans="1:11" ht="19.5" customHeight="1" hidden="1">
      <c r="A62" s="16"/>
      <c r="B62" s="17"/>
      <c r="C62" s="18"/>
      <c r="D62" s="18"/>
      <c r="E62" s="18"/>
      <c r="F62" s="18"/>
      <c r="G62" s="18"/>
      <c r="H62" s="18"/>
      <c r="I62" s="18"/>
      <c r="J62" s="18"/>
      <c r="K62" s="19"/>
    </row>
    <row r="63" spans="1:11" ht="19.5" customHeight="1" hidden="1">
      <c r="A63" s="500" t="s">
        <v>129</v>
      </c>
      <c r="B63" s="77"/>
      <c r="C63" s="70"/>
      <c r="D63" s="68"/>
      <c r="E63" s="69"/>
      <c r="F63" s="70"/>
      <c r="G63" s="68"/>
      <c r="H63" s="69"/>
      <c r="I63" s="70"/>
      <c r="J63" s="68"/>
      <c r="K63" s="69"/>
    </row>
    <row r="64" spans="1:11" ht="19.5" customHeight="1" hidden="1">
      <c r="A64" s="501"/>
      <c r="B64" s="80"/>
      <c r="C64" s="73"/>
      <c r="D64" s="71"/>
      <c r="E64" s="72"/>
      <c r="F64" s="73"/>
      <c r="G64" s="71"/>
      <c r="H64" s="72"/>
      <c r="I64" s="73"/>
      <c r="J64" s="71"/>
      <c r="K64" s="72"/>
    </row>
    <row r="65" spans="1:11" ht="19.5" customHeight="1" hidden="1">
      <c r="A65" s="501"/>
      <c r="B65" s="80"/>
      <c r="C65" s="73"/>
      <c r="D65" s="71"/>
      <c r="E65" s="72"/>
      <c r="F65" s="73"/>
      <c r="G65" s="71"/>
      <c r="H65" s="72"/>
      <c r="I65" s="73"/>
      <c r="J65" s="71"/>
      <c r="K65" s="72"/>
    </row>
    <row r="66" spans="1:11" ht="19.5" customHeight="1" hidden="1">
      <c r="A66" s="501"/>
      <c r="B66" s="78"/>
      <c r="C66" s="73"/>
      <c r="D66" s="71"/>
      <c r="E66" s="72"/>
      <c r="F66" s="73"/>
      <c r="G66" s="71"/>
      <c r="H66" s="72"/>
      <c r="I66" s="73"/>
      <c r="J66" s="71"/>
      <c r="K66" s="72"/>
    </row>
    <row r="67" spans="1:11" ht="19.5" customHeight="1" hidden="1">
      <c r="A67" s="501"/>
      <c r="B67" s="78"/>
      <c r="C67" s="73"/>
      <c r="D67" s="71"/>
      <c r="E67" s="72"/>
      <c r="F67" s="73"/>
      <c r="G67" s="71"/>
      <c r="H67" s="72"/>
      <c r="I67" s="73"/>
      <c r="J67" s="71"/>
      <c r="K67" s="72"/>
    </row>
    <row r="68" spans="1:11" ht="19.5" customHeight="1" hidden="1">
      <c r="A68" s="501"/>
      <c r="B68" s="79"/>
      <c r="C68" s="74"/>
      <c r="D68" s="75"/>
      <c r="E68" s="76"/>
      <c r="F68" s="73"/>
      <c r="G68" s="71"/>
      <c r="H68" s="72"/>
      <c r="I68" s="73"/>
      <c r="J68" s="71"/>
      <c r="K68" s="72"/>
    </row>
    <row r="69" spans="1:11" ht="19.5" customHeight="1" hidden="1">
      <c r="A69" s="502"/>
      <c r="B69" s="57" t="s">
        <v>112</v>
      </c>
      <c r="C69" s="81">
        <f>SUM(C63:C68)</f>
        <v>0</v>
      </c>
      <c r="D69" s="82"/>
      <c r="E69" s="88">
        <f>SUM(E63:E68)</f>
        <v>0</v>
      </c>
      <c r="F69" s="81">
        <f>SUM(F63:F68)</f>
        <v>0</v>
      </c>
      <c r="G69" s="82"/>
      <c r="H69" s="88">
        <f>SUM(H63:H68)</f>
        <v>0</v>
      </c>
      <c r="I69" s="81">
        <f>SUM(I63:I68)</f>
        <v>0</v>
      </c>
      <c r="J69" s="82"/>
      <c r="K69" s="88">
        <f>SUM(K63:K68)</f>
        <v>0</v>
      </c>
    </row>
    <row r="70" spans="1:11" ht="19.5" customHeight="1" thickBot="1">
      <c r="A70" s="516" t="s">
        <v>49</v>
      </c>
      <c r="B70" s="517"/>
      <c r="C70" s="84">
        <f>C32+C39+C46+C53+C61+C69</f>
        <v>0</v>
      </c>
      <c r="D70" s="85"/>
      <c r="E70" s="86">
        <f>E32+E39+E46+E53+E61+E69</f>
        <v>0</v>
      </c>
      <c r="F70" s="84">
        <f>F32+F39+F46+F53+F61+F69</f>
        <v>0</v>
      </c>
      <c r="G70" s="85"/>
      <c r="H70" s="86">
        <f>H32+H39+H46+H53+H61+H69</f>
        <v>0</v>
      </c>
      <c r="I70" s="84">
        <f>I32+I39+I46+I53+I61+I69</f>
        <v>0</v>
      </c>
      <c r="J70" s="85"/>
      <c r="K70" s="87">
        <f>K32+K39+K46+K53+K61+K69</f>
        <v>0</v>
      </c>
    </row>
    <row r="71" spans="1:11" ht="19.5" customHeight="1" thickBot="1">
      <c r="A71" s="16"/>
      <c r="B71" s="17"/>
      <c r="C71" s="18"/>
      <c r="D71" s="18"/>
      <c r="E71" s="18"/>
      <c r="F71" s="18"/>
      <c r="G71" s="18"/>
      <c r="H71" s="18"/>
      <c r="I71" s="18"/>
      <c r="J71" s="18"/>
      <c r="K71" s="19"/>
    </row>
    <row r="72" spans="1:11" ht="19.5" customHeight="1" thickBot="1">
      <c r="A72" s="518" t="s">
        <v>105</v>
      </c>
      <c r="B72" s="519"/>
      <c r="C72" s="520"/>
      <c r="D72" s="520"/>
      <c r="E72" s="520"/>
      <c r="F72" s="520"/>
      <c r="G72" s="520"/>
      <c r="H72" s="520"/>
      <c r="I72" s="520"/>
      <c r="J72" s="520"/>
      <c r="K72" s="521"/>
    </row>
    <row r="73" spans="1:11" ht="19.5" customHeight="1">
      <c r="A73" s="500" t="s">
        <v>130</v>
      </c>
      <c r="B73" s="151" t="s">
        <v>144</v>
      </c>
      <c r="C73" s="166"/>
      <c r="D73" s="201"/>
      <c r="E73" s="165"/>
      <c r="F73" s="166"/>
      <c r="G73" s="201"/>
      <c r="H73" s="165"/>
      <c r="I73" s="166"/>
      <c r="J73" s="201"/>
      <c r="K73" s="165"/>
    </row>
    <row r="74" spans="1:11" ht="19.5" customHeight="1">
      <c r="A74" s="501"/>
      <c r="B74" s="152" t="s">
        <v>97</v>
      </c>
      <c r="C74" s="210"/>
      <c r="D74" s="211"/>
      <c r="E74" s="212"/>
      <c r="F74" s="210"/>
      <c r="G74" s="211"/>
      <c r="H74" s="212"/>
      <c r="I74" s="210"/>
      <c r="J74" s="211"/>
      <c r="K74" s="212"/>
    </row>
    <row r="75" spans="1:11" ht="19.5" customHeight="1">
      <c r="A75" s="501"/>
      <c r="B75" s="152" t="s">
        <v>98</v>
      </c>
      <c r="C75" s="202"/>
      <c r="D75" s="167"/>
      <c r="E75" s="203"/>
      <c r="F75" s="202"/>
      <c r="G75" s="167"/>
      <c r="H75" s="203"/>
      <c r="I75" s="202"/>
      <c r="J75" s="167"/>
      <c r="K75" s="203"/>
    </row>
    <row r="76" spans="1:11" ht="19.5" customHeight="1">
      <c r="A76" s="501"/>
      <c r="B76" s="152" t="s">
        <v>15</v>
      </c>
      <c r="C76" s="202"/>
      <c r="D76" s="167"/>
      <c r="E76" s="203"/>
      <c r="F76" s="202"/>
      <c r="G76" s="167"/>
      <c r="H76" s="203"/>
      <c r="I76" s="202"/>
      <c r="J76" s="167"/>
      <c r="K76" s="203"/>
    </row>
    <row r="77" spans="1:11" ht="19.5" customHeight="1">
      <c r="A77" s="501"/>
      <c r="B77" s="152" t="s">
        <v>9</v>
      </c>
      <c r="C77" s="202"/>
      <c r="D77" s="167"/>
      <c r="E77" s="203"/>
      <c r="F77" s="202"/>
      <c r="G77" s="167"/>
      <c r="H77" s="203"/>
      <c r="I77" s="202"/>
      <c r="J77" s="167"/>
      <c r="K77" s="203"/>
    </row>
    <row r="78" spans="1:11" ht="19.5" customHeight="1">
      <c r="A78" s="501"/>
      <c r="B78" s="153" t="s">
        <v>145</v>
      </c>
      <c r="C78" s="202"/>
      <c r="D78" s="167"/>
      <c r="E78" s="203"/>
      <c r="F78" s="202"/>
      <c r="G78" s="167"/>
      <c r="H78" s="203"/>
      <c r="I78" s="202"/>
      <c r="J78" s="167"/>
      <c r="K78" s="203"/>
    </row>
    <row r="79" spans="1:11" ht="19.5" customHeight="1" thickBot="1">
      <c r="A79" s="501"/>
      <c r="B79" s="153" t="s">
        <v>146</v>
      </c>
      <c r="C79" s="202"/>
      <c r="D79" s="167"/>
      <c r="E79" s="203"/>
      <c r="F79" s="202"/>
      <c r="G79" s="167"/>
      <c r="H79" s="203"/>
      <c r="I79" s="202"/>
      <c r="J79" s="167"/>
      <c r="K79" s="203"/>
    </row>
    <row r="80" spans="1:11" ht="19.5" customHeight="1" thickBot="1">
      <c r="A80" s="502"/>
      <c r="B80" s="57" t="s">
        <v>112</v>
      </c>
      <c r="C80" s="204">
        <f>SUM(C73:C79)</f>
        <v>0</v>
      </c>
      <c r="D80" s="205"/>
      <c r="E80" s="206">
        <f>SUM(E73:E79)</f>
        <v>0</v>
      </c>
      <c r="F80" s="204">
        <f>SUM(F73:F79)</f>
        <v>0</v>
      </c>
      <c r="G80" s="205"/>
      <c r="H80" s="206">
        <f>SUM(H73:H79)</f>
        <v>0</v>
      </c>
      <c r="I80" s="204">
        <f>SUM(I73:I79)</f>
        <v>0</v>
      </c>
      <c r="J80" s="205"/>
      <c r="K80" s="206">
        <f>SUM(K73:K79)</f>
        <v>0</v>
      </c>
    </row>
    <row r="81" spans="1:11" ht="19.5" customHeight="1" thickBot="1">
      <c r="A81" s="16"/>
      <c r="B81" s="17"/>
      <c r="C81" s="18"/>
      <c r="D81" s="18"/>
      <c r="E81" s="18">
        <v>40</v>
      </c>
      <c r="F81" s="18"/>
      <c r="G81" s="18"/>
      <c r="H81" s="18">
        <v>45</v>
      </c>
      <c r="I81" s="18"/>
      <c r="J81" s="18"/>
      <c r="K81" s="19">
        <v>45</v>
      </c>
    </row>
    <row r="82" spans="1:11" ht="19.5" customHeight="1">
      <c r="A82" s="500" t="s">
        <v>131</v>
      </c>
      <c r="B82" s="32" t="s">
        <v>23</v>
      </c>
      <c r="C82" s="166"/>
      <c r="D82" s="201"/>
      <c r="E82" s="165"/>
      <c r="F82" s="166"/>
      <c r="G82" s="201"/>
      <c r="H82" s="165"/>
      <c r="I82" s="166"/>
      <c r="J82" s="201"/>
      <c r="K82" s="165"/>
    </row>
    <row r="83" spans="1:11" ht="19.5" customHeight="1">
      <c r="A83" s="501"/>
      <c r="B83" s="80" t="s">
        <v>24</v>
      </c>
      <c r="C83" s="210"/>
      <c r="D83" s="211"/>
      <c r="E83" s="212"/>
      <c r="F83" s="210"/>
      <c r="G83" s="211"/>
      <c r="H83" s="212"/>
      <c r="I83" s="210"/>
      <c r="J83" s="211"/>
      <c r="K83" s="212"/>
    </row>
    <row r="84" spans="1:11" ht="19.5" customHeight="1">
      <c r="A84" s="501"/>
      <c r="B84" s="80" t="s">
        <v>147</v>
      </c>
      <c r="C84" s="210"/>
      <c r="D84" s="211"/>
      <c r="E84" s="212"/>
      <c r="F84" s="210"/>
      <c r="G84" s="211"/>
      <c r="H84" s="212"/>
      <c r="I84" s="210"/>
      <c r="J84" s="211"/>
      <c r="K84" s="212"/>
    </row>
    <row r="85" spans="1:11" ht="19.5" customHeight="1">
      <c r="A85" s="501"/>
      <c r="B85" s="79" t="s">
        <v>25</v>
      </c>
      <c r="C85" s="202"/>
      <c r="D85" s="167"/>
      <c r="E85" s="203"/>
      <c r="F85" s="202"/>
      <c r="G85" s="167"/>
      <c r="H85" s="203"/>
      <c r="I85" s="202"/>
      <c r="J85" s="167"/>
      <c r="K85" s="203"/>
    </row>
    <row r="86" spans="1:11" ht="19.5" customHeight="1">
      <c r="A86" s="501"/>
      <c r="B86" s="79" t="s">
        <v>26</v>
      </c>
      <c r="C86" s="207"/>
      <c r="D86" s="208"/>
      <c r="E86" s="209"/>
      <c r="F86" s="202"/>
      <c r="G86" s="208"/>
      <c r="H86" s="203"/>
      <c r="I86" s="202"/>
      <c r="J86" s="208"/>
      <c r="K86" s="203"/>
    </row>
    <row r="87" spans="1:11" ht="19.5" customHeight="1" thickBot="1">
      <c r="A87" s="501"/>
      <c r="B87" s="79" t="s">
        <v>148</v>
      </c>
      <c r="C87" s="207"/>
      <c r="D87" s="208"/>
      <c r="E87" s="209"/>
      <c r="F87" s="202"/>
      <c r="G87" s="208"/>
      <c r="H87" s="203"/>
      <c r="I87" s="202"/>
      <c r="J87" s="208"/>
      <c r="K87" s="203"/>
    </row>
    <row r="88" spans="1:11" ht="19.5" customHeight="1" thickBot="1">
      <c r="A88" s="502"/>
      <c r="B88" s="57" t="s">
        <v>112</v>
      </c>
      <c r="C88" s="204">
        <f>SUM(C82:C87)</f>
        <v>0</v>
      </c>
      <c r="D88" s="205"/>
      <c r="E88" s="206">
        <f>SUM(E82:E87)</f>
        <v>0</v>
      </c>
      <c r="F88" s="204">
        <f>SUM(F82:F87)</f>
        <v>0</v>
      </c>
      <c r="G88" s="205"/>
      <c r="H88" s="206">
        <f>SUM(H82:H87)</f>
        <v>0</v>
      </c>
      <c r="I88" s="204">
        <f>SUM(I82:I87)</f>
        <v>0</v>
      </c>
      <c r="J88" s="205"/>
      <c r="K88" s="206">
        <f>SUM(K82:K87)</f>
        <v>0</v>
      </c>
    </row>
    <row r="89" spans="1:11" ht="19.5" customHeight="1">
      <c r="A89" s="16"/>
      <c r="B89" s="17"/>
      <c r="C89" s="18"/>
      <c r="D89" s="18"/>
      <c r="E89" s="18">
        <v>500</v>
      </c>
      <c r="F89" s="18"/>
      <c r="G89" s="18"/>
      <c r="H89" s="18">
        <v>540</v>
      </c>
      <c r="I89" s="18"/>
      <c r="J89" s="18"/>
      <c r="K89" s="19">
        <v>540</v>
      </c>
    </row>
    <row r="90" spans="1:11" ht="19.5" customHeight="1" hidden="1">
      <c r="A90" s="500" t="s">
        <v>132</v>
      </c>
      <c r="B90" s="32"/>
      <c r="C90" s="70"/>
      <c r="D90" s="68"/>
      <c r="E90" s="69"/>
      <c r="F90" s="70"/>
      <c r="G90" s="68"/>
      <c r="H90" s="69"/>
      <c r="I90" s="70"/>
      <c r="J90" s="68"/>
      <c r="K90" s="69"/>
    </row>
    <row r="91" spans="1:11" ht="19.5" customHeight="1" hidden="1">
      <c r="A91" s="501"/>
      <c r="B91" s="33"/>
      <c r="C91" s="73"/>
      <c r="D91" s="71"/>
      <c r="E91" s="72"/>
      <c r="F91" s="73"/>
      <c r="G91" s="71"/>
      <c r="H91" s="72"/>
      <c r="I91" s="73"/>
      <c r="J91" s="71"/>
      <c r="K91" s="72"/>
    </row>
    <row r="92" spans="1:11" ht="19.5" customHeight="1" hidden="1">
      <c r="A92" s="501"/>
      <c r="B92" s="33"/>
      <c r="C92" s="73"/>
      <c r="D92" s="71"/>
      <c r="E92" s="72"/>
      <c r="F92" s="73"/>
      <c r="G92" s="71"/>
      <c r="H92" s="72"/>
      <c r="I92" s="73"/>
      <c r="J92" s="71"/>
      <c r="K92" s="72"/>
    </row>
    <row r="93" spans="1:11" ht="19.5" customHeight="1" hidden="1">
      <c r="A93" s="501"/>
      <c r="B93" s="33"/>
      <c r="C93" s="73"/>
      <c r="D93" s="71"/>
      <c r="E93" s="72"/>
      <c r="F93" s="73"/>
      <c r="G93" s="71"/>
      <c r="H93" s="72"/>
      <c r="I93" s="73"/>
      <c r="J93" s="71"/>
      <c r="K93" s="64"/>
    </row>
    <row r="94" spans="1:11" ht="19.5" customHeight="1" hidden="1">
      <c r="A94" s="501"/>
      <c r="B94" s="33"/>
      <c r="C94" s="73"/>
      <c r="D94" s="71"/>
      <c r="E94" s="72"/>
      <c r="F94" s="73"/>
      <c r="G94" s="71"/>
      <c r="H94" s="72"/>
      <c r="I94" s="73"/>
      <c r="J94" s="71"/>
      <c r="K94" s="64"/>
    </row>
    <row r="95" spans="1:11" ht="19.5" customHeight="1" hidden="1">
      <c r="A95" s="501"/>
      <c r="B95" s="33"/>
      <c r="C95" s="73"/>
      <c r="D95" s="71"/>
      <c r="E95" s="72"/>
      <c r="F95" s="73"/>
      <c r="G95" s="71"/>
      <c r="H95" s="72"/>
      <c r="I95" s="73"/>
      <c r="J95" s="71"/>
      <c r="K95" s="72"/>
    </row>
    <row r="96" spans="1:11" ht="19.5" customHeight="1" hidden="1">
      <c r="A96" s="502"/>
      <c r="B96" s="57" t="s">
        <v>112</v>
      </c>
      <c r="C96" s="81">
        <f>SUM(C90:C95)</f>
        <v>0</v>
      </c>
      <c r="D96" s="82"/>
      <c r="E96" s="88">
        <f>SUM(E90:E95)</f>
        <v>0</v>
      </c>
      <c r="F96" s="81">
        <f>SUM(F90:F95)</f>
        <v>0</v>
      </c>
      <c r="G96" s="82"/>
      <c r="H96" s="88">
        <f>SUM(H90:H95)</f>
        <v>0</v>
      </c>
      <c r="I96" s="81">
        <f>SUM(I90:I95)</f>
        <v>0</v>
      </c>
      <c r="J96" s="82"/>
      <c r="K96" s="88">
        <f>SUM(K90:K95)</f>
        <v>0</v>
      </c>
    </row>
    <row r="97" spans="1:11" ht="19.5" customHeight="1" thickBot="1">
      <c r="A97" s="16"/>
      <c r="B97" s="17"/>
      <c r="C97" s="18"/>
      <c r="D97" s="18"/>
      <c r="E97" s="18"/>
      <c r="F97" s="18"/>
      <c r="G97" s="18"/>
      <c r="H97" s="18"/>
      <c r="I97" s="18"/>
      <c r="J97" s="18"/>
      <c r="K97" s="19"/>
    </row>
    <row r="98" spans="1:11" ht="19.5" customHeight="1">
      <c r="A98" s="500" t="s">
        <v>133</v>
      </c>
      <c r="B98" s="32" t="s">
        <v>190</v>
      </c>
      <c r="C98" s="70"/>
      <c r="D98" s="68"/>
      <c r="E98" s="69"/>
      <c r="F98" s="70"/>
      <c r="G98" s="68"/>
      <c r="H98" s="69"/>
      <c r="I98" s="70"/>
      <c r="J98" s="68"/>
      <c r="K98" s="69"/>
    </row>
    <row r="99" spans="1:11" ht="19.5" customHeight="1">
      <c r="A99" s="501"/>
      <c r="B99" s="33" t="s">
        <v>149</v>
      </c>
      <c r="C99" s="73"/>
      <c r="D99" s="71"/>
      <c r="E99" s="72"/>
      <c r="F99" s="73"/>
      <c r="G99" s="71"/>
      <c r="H99" s="72"/>
      <c r="I99" s="73"/>
      <c r="J99" s="71"/>
      <c r="K99" s="72"/>
    </row>
    <row r="100" spans="1:11" ht="19.5" customHeight="1">
      <c r="A100" s="501"/>
      <c r="B100" s="33" t="s">
        <v>150</v>
      </c>
      <c r="C100" s="154"/>
      <c r="D100" s="100"/>
      <c r="E100" s="72"/>
      <c r="F100" s="154"/>
      <c r="G100" s="100"/>
      <c r="H100" s="72"/>
      <c r="I100" s="154"/>
      <c r="J100" s="100"/>
      <c r="K100" s="72"/>
    </row>
    <row r="101" spans="1:11" ht="19.5" customHeight="1">
      <c r="A101" s="501"/>
      <c r="B101" s="33" t="s">
        <v>151</v>
      </c>
      <c r="C101" s="73"/>
      <c r="D101" s="71"/>
      <c r="E101" s="72"/>
      <c r="F101" s="73"/>
      <c r="G101" s="71"/>
      <c r="H101" s="72"/>
      <c r="I101" s="73"/>
      <c r="J101" s="71"/>
      <c r="K101" s="72"/>
    </row>
    <row r="102" spans="1:11" ht="19.5" customHeight="1">
      <c r="A102" s="501"/>
      <c r="B102" s="33" t="s">
        <v>152</v>
      </c>
      <c r="C102" s="73"/>
      <c r="D102" s="71"/>
      <c r="E102" s="72"/>
      <c r="F102" s="73"/>
      <c r="G102" s="71"/>
      <c r="H102" s="72"/>
      <c r="I102" s="73"/>
      <c r="J102" s="71"/>
      <c r="K102" s="72"/>
    </row>
    <row r="103" spans="1:11" ht="19.5" customHeight="1">
      <c r="A103" s="501"/>
      <c r="B103" s="33" t="s">
        <v>153</v>
      </c>
      <c r="C103" s="73"/>
      <c r="D103" s="71"/>
      <c r="E103" s="72"/>
      <c r="F103" s="73"/>
      <c r="G103" s="71"/>
      <c r="H103" s="72"/>
      <c r="I103" s="73"/>
      <c r="J103" s="71"/>
      <c r="K103" s="72"/>
    </row>
    <row r="104" spans="1:11" ht="19.5" customHeight="1">
      <c r="A104" s="501"/>
      <c r="B104" s="33" t="s">
        <v>154</v>
      </c>
      <c r="C104" s="73"/>
      <c r="D104" s="71"/>
      <c r="E104" s="72"/>
      <c r="F104" s="73"/>
      <c r="G104" s="71"/>
      <c r="H104" s="72"/>
      <c r="I104" s="73"/>
      <c r="J104" s="71"/>
      <c r="K104" s="72"/>
    </row>
    <row r="105" spans="1:11" ht="19.5" customHeight="1">
      <c r="A105" s="501"/>
      <c r="B105" s="33" t="s">
        <v>155</v>
      </c>
      <c r="C105" s="73"/>
      <c r="D105" s="71"/>
      <c r="E105" s="72"/>
      <c r="F105" s="73"/>
      <c r="G105" s="71"/>
      <c r="H105" s="72"/>
      <c r="I105" s="73"/>
      <c r="J105" s="71"/>
      <c r="K105" s="72"/>
    </row>
    <row r="106" spans="1:11" ht="19.5" customHeight="1">
      <c r="A106" s="501"/>
      <c r="B106" s="33" t="s">
        <v>156</v>
      </c>
      <c r="C106" s="73"/>
      <c r="D106" s="71"/>
      <c r="E106" s="72"/>
      <c r="F106" s="73"/>
      <c r="G106" s="71"/>
      <c r="H106" s="72"/>
      <c r="I106" s="73"/>
      <c r="J106" s="71"/>
      <c r="K106" s="72"/>
    </row>
    <row r="107" spans="1:11" ht="19.5" customHeight="1">
      <c r="A107" s="501"/>
      <c r="B107" s="33" t="s">
        <v>157</v>
      </c>
      <c r="C107" s="73"/>
      <c r="D107" s="71"/>
      <c r="E107" s="72"/>
      <c r="F107" s="73"/>
      <c r="G107" s="71"/>
      <c r="H107" s="72"/>
      <c r="I107" s="73"/>
      <c r="J107" s="71"/>
      <c r="K107" s="72"/>
    </row>
    <row r="108" spans="1:11" ht="19.5" customHeight="1" thickBot="1">
      <c r="A108" s="501"/>
      <c r="B108" s="33" t="s">
        <v>158</v>
      </c>
      <c r="C108" s="73"/>
      <c r="D108" s="71"/>
      <c r="E108" s="72"/>
      <c r="F108" s="73"/>
      <c r="G108" s="71"/>
      <c r="H108" s="72"/>
      <c r="I108" s="73"/>
      <c r="J108" s="71"/>
      <c r="K108" s="72"/>
    </row>
    <row r="109" spans="1:11" ht="19.5" customHeight="1" thickBot="1">
      <c r="A109" s="502"/>
      <c r="B109" s="57" t="s">
        <v>112</v>
      </c>
      <c r="C109" s="81">
        <f>SUM(C98:C108)</f>
        <v>0</v>
      </c>
      <c r="D109" s="82"/>
      <c r="E109" s="88">
        <f>SUM(E98:E108)</f>
        <v>0</v>
      </c>
      <c r="F109" s="81">
        <f>SUM(F98:F108)</f>
        <v>0</v>
      </c>
      <c r="G109" s="82"/>
      <c r="H109" s="88">
        <f>SUM(H98:H108)</f>
        <v>0</v>
      </c>
      <c r="I109" s="81">
        <f>SUM(I98:I108)</f>
        <v>0</v>
      </c>
      <c r="J109" s="82"/>
      <c r="K109" s="88">
        <f>SUM(K98:K108)</f>
        <v>0</v>
      </c>
    </row>
    <row r="110" spans="1:11" ht="19.5" customHeight="1" thickBot="1">
      <c r="A110" s="16"/>
      <c r="B110" s="17"/>
      <c r="C110" s="18"/>
      <c r="D110" s="18"/>
      <c r="E110" s="18"/>
      <c r="F110" s="18"/>
      <c r="G110" s="18"/>
      <c r="H110" s="18"/>
      <c r="I110" s="18"/>
      <c r="J110" s="18"/>
      <c r="K110" s="19"/>
    </row>
    <row r="111" spans="1:11" ht="19.5" customHeight="1">
      <c r="A111" s="500" t="s">
        <v>134</v>
      </c>
      <c r="B111" s="77" t="s">
        <v>159</v>
      </c>
      <c r="C111" s="70"/>
      <c r="D111" s="68"/>
      <c r="E111" s="69"/>
      <c r="F111" s="70"/>
      <c r="G111" s="68"/>
      <c r="H111" s="69"/>
      <c r="I111" s="70"/>
      <c r="J111" s="68"/>
      <c r="K111" s="69"/>
    </row>
    <row r="112" spans="1:11" ht="19.5" customHeight="1">
      <c r="A112" s="501"/>
      <c r="B112" s="80" t="s">
        <v>160</v>
      </c>
      <c r="C112" s="73"/>
      <c r="D112" s="71"/>
      <c r="E112" s="72"/>
      <c r="F112" s="73"/>
      <c r="G112" s="71"/>
      <c r="H112" s="72"/>
      <c r="I112" s="73"/>
      <c r="J112" s="71"/>
      <c r="K112" s="72"/>
    </row>
    <row r="113" spans="1:11" ht="19.5" customHeight="1">
      <c r="A113" s="501"/>
      <c r="B113" s="136" t="s">
        <v>161</v>
      </c>
      <c r="C113" s="73"/>
      <c r="D113" s="71"/>
      <c r="E113" s="72"/>
      <c r="F113" s="73"/>
      <c r="G113" s="71"/>
      <c r="H113" s="72"/>
      <c r="I113" s="73"/>
      <c r="J113" s="71"/>
      <c r="K113" s="72"/>
    </row>
    <row r="114" spans="1:11" ht="19.5" customHeight="1">
      <c r="A114" s="501"/>
      <c r="B114" s="136" t="s">
        <v>162</v>
      </c>
      <c r="C114" s="73"/>
      <c r="D114" s="71"/>
      <c r="E114" s="72"/>
      <c r="F114" s="73"/>
      <c r="G114" s="71"/>
      <c r="H114" s="72"/>
      <c r="I114" s="73"/>
      <c r="J114" s="71"/>
      <c r="K114" s="72"/>
    </row>
    <row r="115" spans="1:11" ht="19.5" customHeight="1" thickBot="1">
      <c r="A115" s="501"/>
      <c r="B115" s="135" t="s">
        <v>163</v>
      </c>
      <c r="C115" s="73"/>
      <c r="D115" s="71"/>
      <c r="E115" s="72"/>
      <c r="F115" s="73"/>
      <c r="G115" s="71"/>
      <c r="H115" s="72"/>
      <c r="I115" s="73"/>
      <c r="J115" s="71"/>
      <c r="K115" s="72"/>
    </row>
    <row r="116" spans="1:11" ht="19.5" customHeight="1" thickBot="1">
      <c r="A116" s="502"/>
      <c r="B116" s="57" t="s">
        <v>112</v>
      </c>
      <c r="C116" s="81">
        <f>SUM(C111:C115)</f>
        <v>0</v>
      </c>
      <c r="D116" s="82"/>
      <c r="E116" s="88">
        <f>SUM(E111:E115)</f>
        <v>0</v>
      </c>
      <c r="F116" s="81">
        <f>SUM(F111:F115)</f>
        <v>0</v>
      </c>
      <c r="G116" s="82"/>
      <c r="H116" s="88">
        <f>SUM(H111:H115)</f>
        <v>0</v>
      </c>
      <c r="I116" s="81">
        <f>SUM(I111:I115)</f>
        <v>0</v>
      </c>
      <c r="J116" s="82"/>
      <c r="K116" s="88">
        <f>SUM(K111:K115)</f>
        <v>0</v>
      </c>
    </row>
    <row r="117" spans="1:11" ht="19.5" customHeight="1" thickBot="1">
      <c r="A117" s="16"/>
      <c r="B117" s="17"/>
      <c r="C117" s="18"/>
      <c r="D117" s="18"/>
      <c r="E117" s="18"/>
      <c r="F117" s="18"/>
      <c r="G117" s="18"/>
      <c r="H117" s="18"/>
      <c r="I117" s="18"/>
      <c r="J117" s="18"/>
      <c r="K117" s="19"/>
    </row>
    <row r="118" spans="1:11" ht="19.5" customHeight="1">
      <c r="A118" s="500" t="s">
        <v>135</v>
      </c>
      <c r="B118" s="32" t="s">
        <v>16</v>
      </c>
      <c r="C118" s="70"/>
      <c r="D118" s="68"/>
      <c r="E118" s="69"/>
      <c r="F118" s="70"/>
      <c r="G118" s="68"/>
      <c r="H118" s="69"/>
      <c r="I118" s="70"/>
      <c r="J118" s="68"/>
      <c r="K118" s="69"/>
    </row>
    <row r="119" spans="1:11" ht="19.5" customHeight="1">
      <c r="A119" s="501"/>
      <c r="B119" s="128" t="s">
        <v>164</v>
      </c>
      <c r="C119" s="99"/>
      <c r="D119" s="100"/>
      <c r="E119" s="102"/>
      <c r="F119" s="91"/>
      <c r="G119" s="100"/>
      <c r="H119" s="92"/>
      <c r="I119" s="91"/>
      <c r="J119" s="100"/>
      <c r="K119" s="92"/>
    </row>
    <row r="120" spans="1:11" ht="19.5" customHeight="1">
      <c r="A120" s="501"/>
      <c r="B120" s="33" t="s">
        <v>165</v>
      </c>
      <c r="C120" s="73"/>
      <c r="D120" s="71"/>
      <c r="E120" s="72"/>
      <c r="F120" s="73"/>
      <c r="G120" s="71"/>
      <c r="H120" s="72"/>
      <c r="I120" s="73"/>
      <c r="J120" s="71"/>
      <c r="K120" s="72"/>
    </row>
    <row r="121" spans="1:11" ht="19.5" customHeight="1" thickBot="1">
      <c r="A121" s="501"/>
      <c r="B121" s="79" t="s">
        <v>166</v>
      </c>
      <c r="C121" s="74"/>
      <c r="D121" s="75"/>
      <c r="E121" s="76"/>
      <c r="F121" s="73"/>
      <c r="G121" s="75"/>
      <c r="H121" s="72"/>
      <c r="I121" s="73"/>
      <c r="J121" s="75"/>
      <c r="K121" s="72"/>
    </row>
    <row r="122" spans="1:11" ht="19.5" customHeight="1" thickBot="1">
      <c r="A122" s="502"/>
      <c r="B122" s="57" t="s">
        <v>112</v>
      </c>
      <c r="C122" s="81">
        <f>SUM(C118:C121)</f>
        <v>0</v>
      </c>
      <c r="D122" s="82"/>
      <c r="E122" s="88">
        <f>SUM(E118:E121)</f>
        <v>0</v>
      </c>
      <c r="F122" s="81">
        <f>SUM(F118:F121)</f>
        <v>0</v>
      </c>
      <c r="G122" s="82"/>
      <c r="H122" s="88">
        <f>SUM(H118:H121)</f>
        <v>0</v>
      </c>
      <c r="I122" s="81">
        <f>SUM(I118:I121)</f>
        <v>0</v>
      </c>
      <c r="J122" s="82"/>
      <c r="K122" s="88">
        <f>SUM(K118:K121)</f>
        <v>0</v>
      </c>
    </row>
    <row r="123" spans="1:11" ht="19.5" customHeight="1" thickBot="1">
      <c r="A123" s="516" t="s">
        <v>50</v>
      </c>
      <c r="B123" s="517"/>
      <c r="C123" s="84">
        <f>C80+C88+C96+C109+C116+C122</f>
        <v>0</v>
      </c>
      <c r="D123" s="85"/>
      <c r="E123" s="87">
        <f>E80+E88+E96+E109+E116+E122</f>
        <v>0</v>
      </c>
      <c r="F123" s="84">
        <f>F80+F88+F96+F109+F116+F122</f>
        <v>0</v>
      </c>
      <c r="G123" s="85"/>
      <c r="H123" s="87">
        <f>H80+H88+H96+H109+H116+H122</f>
        <v>0</v>
      </c>
      <c r="I123" s="84">
        <f>I80+I88+I96+I109+I116+I122</f>
        <v>0</v>
      </c>
      <c r="J123" s="85"/>
      <c r="K123" s="87">
        <f>K80+K88+K96+K109+K116+K122</f>
        <v>0</v>
      </c>
    </row>
    <row r="124" spans="1:11" ht="19.5" customHeight="1" thickBot="1">
      <c r="A124" s="145"/>
      <c r="B124" s="146"/>
      <c r="C124" s="147"/>
      <c r="D124" s="147"/>
      <c r="E124" s="147"/>
      <c r="F124" s="147"/>
      <c r="G124" s="147"/>
      <c r="H124" s="147"/>
      <c r="I124" s="147"/>
      <c r="J124" s="147"/>
      <c r="K124" s="148"/>
    </row>
    <row r="125" spans="1:11" ht="19.5" customHeight="1" thickBot="1">
      <c r="A125" s="522" t="s">
        <v>66</v>
      </c>
      <c r="B125" s="469"/>
      <c r="C125" s="83">
        <f>C70+C123</f>
        <v>0</v>
      </c>
      <c r="D125" s="83">
        <f aca="true" t="shared" si="0" ref="D125:K125">D70+D123</f>
        <v>0</v>
      </c>
      <c r="E125" s="83">
        <f t="shared" si="0"/>
        <v>0</v>
      </c>
      <c r="F125" s="83">
        <f t="shared" si="0"/>
        <v>0</v>
      </c>
      <c r="G125" s="83">
        <f t="shared" si="0"/>
        <v>0</v>
      </c>
      <c r="H125" s="83">
        <f t="shared" si="0"/>
        <v>0</v>
      </c>
      <c r="I125" s="83">
        <f t="shared" si="0"/>
        <v>0</v>
      </c>
      <c r="J125" s="83">
        <f t="shared" si="0"/>
        <v>0</v>
      </c>
      <c r="K125" s="83">
        <f t="shared" si="0"/>
        <v>0</v>
      </c>
    </row>
    <row r="126" spans="1:11" ht="19.5" customHeight="1" thickBot="1">
      <c r="A126" s="149"/>
      <c r="B126" s="144"/>
      <c r="C126" s="101"/>
      <c r="D126" s="101"/>
      <c r="E126" s="101"/>
      <c r="F126" s="101"/>
      <c r="G126" s="101"/>
      <c r="H126" s="101"/>
      <c r="I126" s="101"/>
      <c r="J126" s="101"/>
      <c r="K126" s="150"/>
    </row>
    <row r="127" spans="1:11" ht="19.5" customHeight="1">
      <c r="A127" s="16"/>
      <c r="B127" s="17"/>
      <c r="C127" s="18"/>
      <c r="D127" s="18"/>
      <c r="E127" s="18"/>
      <c r="F127" s="18"/>
      <c r="G127" s="18"/>
      <c r="H127" s="18"/>
      <c r="I127" s="18"/>
      <c r="J127" s="18"/>
      <c r="K127" s="19"/>
    </row>
    <row r="128" spans="1:11" ht="19.5" customHeight="1">
      <c r="A128" s="16"/>
      <c r="B128" s="17"/>
      <c r="C128" s="18"/>
      <c r="D128" s="18"/>
      <c r="E128" s="18"/>
      <c r="F128" s="18"/>
      <c r="G128" s="18"/>
      <c r="H128" s="18"/>
      <c r="I128" s="18"/>
      <c r="J128" s="18"/>
      <c r="K128" s="19"/>
    </row>
    <row r="129" ht="15" customHeight="1"/>
    <row r="130" ht="15" customHeight="1"/>
    <row r="131" spans="1:11" ht="15" customHeight="1">
      <c r="A131" s="61"/>
      <c r="B131" s="143"/>
      <c r="C131" s="127"/>
      <c r="D131" s="127"/>
      <c r="E131" s="127"/>
      <c r="F131" s="127"/>
      <c r="G131" s="127"/>
      <c r="H131" s="127"/>
      <c r="I131" s="127"/>
      <c r="J131" s="127"/>
      <c r="K131" s="127"/>
    </row>
    <row r="132" spans="1:11" ht="15" customHeight="1" hidden="1">
      <c r="A132" s="61"/>
      <c r="B132" s="143"/>
      <c r="C132" s="127"/>
      <c r="D132" s="127"/>
      <c r="E132" s="127"/>
      <c r="F132" s="127"/>
      <c r="G132" s="127"/>
      <c r="H132" s="127"/>
      <c r="I132" s="127"/>
      <c r="J132" s="127"/>
      <c r="K132" s="127"/>
    </row>
    <row r="133" spans="1:11" ht="15" customHeight="1" hidden="1">
      <c r="A133" s="61"/>
      <c r="B133" s="143"/>
      <c r="C133" s="127"/>
      <c r="D133" s="127"/>
      <c r="E133" s="127"/>
      <c r="F133" s="127"/>
      <c r="G133" s="127"/>
      <c r="H133" s="127"/>
      <c r="I133" s="127"/>
      <c r="J133" s="127"/>
      <c r="K133" s="127"/>
    </row>
    <row r="134" spans="1:11" ht="15" customHeight="1" hidden="1">
      <c r="A134" s="61"/>
      <c r="B134" s="143"/>
      <c r="C134" s="127"/>
      <c r="D134" s="127"/>
      <c r="E134" s="127"/>
      <c r="F134" s="127"/>
      <c r="G134" s="127"/>
      <c r="H134" s="127"/>
      <c r="I134" s="127"/>
      <c r="J134" s="127"/>
      <c r="K134" s="127"/>
    </row>
    <row r="135" spans="1:11" ht="15" customHeight="1" hidden="1">
      <c r="A135" s="61"/>
      <c r="B135" s="143"/>
      <c r="C135" s="127"/>
      <c r="D135" s="127"/>
      <c r="E135" s="127"/>
      <c r="F135" s="127"/>
      <c r="G135" s="127"/>
      <c r="H135" s="127"/>
      <c r="I135" s="127"/>
      <c r="J135" s="127"/>
      <c r="K135" s="127"/>
    </row>
    <row r="136" spans="1:11" ht="15" customHeight="1" hidden="1">
      <c r="A136" s="61"/>
      <c r="B136" s="143"/>
      <c r="C136" s="127"/>
      <c r="D136" s="127"/>
      <c r="E136" s="127"/>
      <c r="F136" s="127"/>
      <c r="G136" s="127"/>
      <c r="H136" s="127"/>
      <c r="I136" s="127"/>
      <c r="J136" s="127"/>
      <c r="K136" s="127"/>
    </row>
    <row r="137" spans="1:11" ht="15" customHeight="1" hidden="1">
      <c r="A137" s="61"/>
      <c r="B137" s="143"/>
      <c r="C137" s="127"/>
      <c r="D137" s="127"/>
      <c r="E137" s="127"/>
      <c r="F137" s="127"/>
      <c r="G137" s="127"/>
      <c r="H137" s="127"/>
      <c r="I137" s="127"/>
      <c r="J137" s="127"/>
      <c r="K137" s="127"/>
    </row>
    <row r="138" spans="1:11" ht="15" customHeight="1">
      <c r="A138" s="61"/>
      <c r="B138" s="143"/>
      <c r="C138" s="127"/>
      <c r="D138" s="127"/>
      <c r="E138" s="127"/>
      <c r="F138" s="127"/>
      <c r="G138" s="127"/>
      <c r="H138" s="127"/>
      <c r="I138" s="127"/>
      <c r="J138" s="127"/>
      <c r="K138" s="127"/>
    </row>
  </sheetData>
  <sheetProtection/>
  <mergeCells count="47">
    <mergeCell ref="A4:K4"/>
    <mergeCell ref="H6:K6"/>
    <mergeCell ref="A7:B7"/>
    <mergeCell ref="C7:K7"/>
    <mergeCell ref="A8:B8"/>
    <mergeCell ref="C8:K8"/>
    <mergeCell ref="C9:K9"/>
    <mergeCell ref="C10:K10"/>
    <mergeCell ref="C11:K11"/>
    <mergeCell ref="C12:K12"/>
    <mergeCell ref="C13:K13"/>
    <mergeCell ref="C14:K14"/>
    <mergeCell ref="C15:K15"/>
    <mergeCell ref="C16:K16"/>
    <mergeCell ref="C17:K17"/>
    <mergeCell ref="C18:K18"/>
    <mergeCell ref="A19:K19"/>
    <mergeCell ref="A20:K20"/>
    <mergeCell ref="A21:K21"/>
    <mergeCell ref="A22:B22"/>
    <mergeCell ref="C22:E22"/>
    <mergeCell ref="F22:H22"/>
    <mergeCell ref="I22:K22"/>
    <mergeCell ref="A23:A24"/>
    <mergeCell ref="B23:B24"/>
    <mergeCell ref="C23:D23"/>
    <mergeCell ref="E23:E24"/>
    <mergeCell ref="F23:G23"/>
    <mergeCell ref="H23:H24"/>
    <mergeCell ref="I23:J23"/>
    <mergeCell ref="K23:K24"/>
    <mergeCell ref="A25:A32"/>
    <mergeCell ref="A34:A39"/>
    <mergeCell ref="A41:A46"/>
    <mergeCell ref="A48:A53"/>
    <mergeCell ref="A55:A61"/>
    <mergeCell ref="A63:A69"/>
    <mergeCell ref="A70:B70"/>
    <mergeCell ref="A72:K72"/>
    <mergeCell ref="A73:A80"/>
    <mergeCell ref="A125:B125"/>
    <mergeCell ref="A82:A88"/>
    <mergeCell ref="A90:A96"/>
    <mergeCell ref="A98:A109"/>
    <mergeCell ref="A111:A116"/>
    <mergeCell ref="A118:A122"/>
    <mergeCell ref="A123:B123"/>
  </mergeCells>
  <printOptions/>
  <pageMargins left="0.31496062992125984" right="0.31496062992125984" top="0.35433070866141736" bottom="0.35433070866141736" header="0.31496062992125984" footer="0.31496062992125984"/>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2:Q22"/>
  <sheetViews>
    <sheetView zoomScalePageLayoutView="0" workbookViewId="0" topLeftCell="A2">
      <selection activeCell="N3" sqref="N1:N16384"/>
    </sheetView>
  </sheetViews>
  <sheetFormatPr defaultColWidth="9.140625" defaultRowHeight="12.75"/>
  <cols>
    <col min="1" max="1" width="12.421875" style="38" customWidth="1"/>
    <col min="2" max="2" width="22.8515625" style="38" customWidth="1"/>
    <col min="3" max="3" width="10.140625" style="38" customWidth="1"/>
    <col min="4" max="4" width="24.7109375" style="38" customWidth="1"/>
    <col min="5" max="5" width="14.57421875" style="38" customWidth="1"/>
    <col min="6" max="6" width="15.28125" style="38" customWidth="1"/>
    <col min="7" max="7" width="13.7109375" style="38" customWidth="1"/>
    <col min="8" max="8" width="15.140625" style="38" hidden="1" customWidth="1"/>
    <col min="9" max="9" width="13.8515625" style="38" customWidth="1"/>
    <col min="10" max="10" width="9.28125" style="38" customWidth="1"/>
    <col min="11" max="11" width="11.7109375" style="38" hidden="1" customWidth="1"/>
    <col min="12" max="12" width="13.57421875" style="38" customWidth="1"/>
    <col min="13" max="13" width="12.7109375" style="38" customWidth="1"/>
    <col min="14" max="14" width="13.421875" style="38" hidden="1" customWidth="1"/>
    <col min="15" max="15" width="11.28125" style="38" customWidth="1"/>
    <col min="16" max="16" width="9.28125" style="38" bestFit="1" customWidth="1"/>
    <col min="17" max="17" width="11.57421875" style="38" customWidth="1"/>
    <col min="18" max="16384" width="9.140625" style="38" customWidth="1"/>
  </cols>
  <sheetData>
    <row r="1" ht="12.75" customHeight="1" hidden="1"/>
    <row r="2" spans="1:17" s="37" customFormat="1" ht="22.5" customHeight="1">
      <c r="A2" s="460" t="s">
        <v>385</v>
      </c>
      <c r="B2" s="560"/>
      <c r="C2" s="560"/>
      <c r="D2" s="560"/>
      <c r="E2" s="560"/>
      <c r="F2" s="560"/>
      <c r="G2" s="560"/>
      <c r="H2" s="560"/>
      <c r="I2" s="560"/>
      <c r="J2" s="560"/>
      <c r="K2" s="560"/>
      <c r="L2" s="560"/>
      <c r="M2" s="560"/>
      <c r="N2" s="560"/>
      <c r="O2" s="560"/>
      <c r="P2" s="560"/>
      <c r="Q2" s="560"/>
    </row>
    <row r="3" spans="1:16" s="26" customFormat="1" ht="21.75" customHeight="1">
      <c r="A3" s="26" t="s">
        <v>33</v>
      </c>
      <c r="C3" s="28"/>
      <c r="D3" s="279" t="s">
        <v>343</v>
      </c>
      <c r="E3" s="28"/>
      <c r="F3" s="39"/>
      <c r="G3" s="39"/>
      <c r="H3" s="39"/>
      <c r="I3" s="39"/>
      <c r="J3" s="39"/>
      <c r="K3" s="39"/>
      <c r="L3" s="39"/>
      <c r="M3" s="39"/>
      <c r="N3" s="39"/>
      <c r="O3" s="39"/>
      <c r="P3" s="39"/>
    </row>
    <row r="4" spans="1:17" s="26" customFormat="1" ht="21.75" customHeight="1" thickBot="1">
      <c r="A4" s="40" t="s">
        <v>110</v>
      </c>
      <c r="B4" s="40"/>
      <c r="C4" s="41"/>
      <c r="D4" s="40"/>
      <c r="E4" s="41"/>
      <c r="F4" s="42"/>
      <c r="G4" s="44"/>
      <c r="H4" s="44"/>
      <c r="I4" s="44"/>
      <c r="J4" s="44"/>
      <c r="K4" s="44"/>
      <c r="L4" s="44"/>
      <c r="M4" s="44"/>
      <c r="N4" s="462" t="s">
        <v>387</v>
      </c>
      <c r="O4" s="561"/>
      <c r="P4" s="561"/>
      <c r="Q4" s="561"/>
    </row>
    <row r="5" spans="1:17" s="34" customFormat="1" ht="63.75" customHeight="1" thickBot="1">
      <c r="A5" s="557" t="s">
        <v>113</v>
      </c>
      <c r="B5" s="562" t="s">
        <v>114</v>
      </c>
      <c r="C5" s="554" t="s">
        <v>29</v>
      </c>
      <c r="D5" s="557" t="s">
        <v>115</v>
      </c>
      <c r="E5" s="554" t="s">
        <v>30</v>
      </c>
      <c r="F5" s="278" t="s">
        <v>111</v>
      </c>
      <c r="G5" s="278" t="s">
        <v>386</v>
      </c>
      <c r="H5" s="525" t="s">
        <v>194</v>
      </c>
      <c r="I5" s="526"/>
      <c r="J5" s="527"/>
      <c r="K5" s="525" t="s">
        <v>327</v>
      </c>
      <c r="L5" s="526"/>
      <c r="M5" s="527"/>
      <c r="N5" s="525" t="s">
        <v>383</v>
      </c>
      <c r="O5" s="526"/>
      <c r="P5" s="527"/>
      <c r="Q5" s="558" t="s">
        <v>388</v>
      </c>
    </row>
    <row r="6" spans="1:17" s="34" customFormat="1" ht="21.75" customHeight="1" thickBot="1">
      <c r="A6" s="557"/>
      <c r="B6" s="562"/>
      <c r="C6" s="554"/>
      <c r="D6" s="557"/>
      <c r="E6" s="554"/>
      <c r="F6" s="555" t="s">
        <v>112</v>
      </c>
      <c r="G6" s="555" t="s">
        <v>112</v>
      </c>
      <c r="H6" s="538" t="s">
        <v>107</v>
      </c>
      <c r="I6" s="546" t="s">
        <v>31</v>
      </c>
      <c r="J6" s="555" t="s">
        <v>112</v>
      </c>
      <c r="K6" s="538" t="s">
        <v>107</v>
      </c>
      <c r="L6" s="546" t="s">
        <v>31</v>
      </c>
      <c r="M6" s="555" t="s">
        <v>112</v>
      </c>
      <c r="N6" s="538" t="s">
        <v>107</v>
      </c>
      <c r="O6" s="546" t="s">
        <v>31</v>
      </c>
      <c r="P6" s="555" t="s">
        <v>112</v>
      </c>
      <c r="Q6" s="559"/>
    </row>
    <row r="7" spans="1:17" s="34" customFormat="1" ht="45" customHeight="1" thickBot="1">
      <c r="A7" s="557"/>
      <c r="B7" s="562"/>
      <c r="C7" s="554"/>
      <c r="D7" s="557"/>
      <c r="E7" s="554"/>
      <c r="F7" s="556"/>
      <c r="G7" s="556"/>
      <c r="H7" s="539"/>
      <c r="I7" s="547"/>
      <c r="J7" s="556"/>
      <c r="K7" s="539"/>
      <c r="L7" s="547"/>
      <c r="M7" s="556"/>
      <c r="N7" s="539"/>
      <c r="O7" s="547"/>
      <c r="P7" s="556"/>
      <c r="Q7" s="547"/>
    </row>
    <row r="8" spans="1:17" s="45" customFormat="1" ht="22.5" customHeight="1" thickBot="1">
      <c r="A8" s="535" t="s">
        <v>106</v>
      </c>
      <c r="B8" s="536"/>
      <c r="C8" s="536"/>
      <c r="D8" s="536"/>
      <c r="E8" s="537"/>
      <c r="F8" s="184">
        <f>F11</f>
        <v>0</v>
      </c>
      <c r="G8" s="184">
        <f aca="true" t="shared" si="0" ref="G8:Q8">G11</f>
        <v>0</v>
      </c>
      <c r="H8" s="184">
        <f t="shared" si="0"/>
        <v>0</v>
      </c>
      <c r="I8" s="184">
        <f t="shared" si="0"/>
        <v>0</v>
      </c>
      <c r="J8" s="184">
        <f t="shared" si="0"/>
        <v>0</v>
      </c>
      <c r="K8" s="184">
        <f t="shared" si="0"/>
        <v>0</v>
      </c>
      <c r="L8" s="184">
        <f t="shared" si="0"/>
        <v>0</v>
      </c>
      <c r="M8" s="184">
        <f t="shared" si="0"/>
        <v>0</v>
      </c>
      <c r="N8" s="184">
        <f t="shared" si="0"/>
        <v>0</v>
      </c>
      <c r="O8" s="184">
        <f t="shared" si="0"/>
        <v>0</v>
      </c>
      <c r="P8" s="184">
        <f t="shared" si="0"/>
        <v>0</v>
      </c>
      <c r="Q8" s="184">
        <f t="shared" si="0"/>
        <v>0</v>
      </c>
    </row>
    <row r="9" spans="3:17" s="27" customFormat="1" ht="4.5" customHeight="1" thickBot="1">
      <c r="C9" s="46"/>
      <c r="E9" s="46"/>
      <c r="F9" s="47"/>
      <c r="G9" s="47"/>
      <c r="H9" s="47"/>
      <c r="I9" s="47"/>
      <c r="J9" s="47"/>
      <c r="K9" s="47"/>
      <c r="L9" s="47"/>
      <c r="M9" s="47"/>
      <c r="N9" s="47"/>
      <c r="O9" s="47"/>
      <c r="P9" s="47"/>
      <c r="Q9" s="47"/>
    </row>
    <row r="10" spans="1:17" s="27" customFormat="1" ht="22.5" customHeight="1" thickBot="1">
      <c r="A10" s="180"/>
      <c r="B10" s="180"/>
      <c r="C10" s="181"/>
      <c r="D10" s="180"/>
      <c r="E10" s="181"/>
      <c r="F10" s="182"/>
      <c r="G10" s="182"/>
      <c r="H10" s="182"/>
      <c r="I10" s="412">
        <v>1319</v>
      </c>
      <c r="J10" s="411"/>
      <c r="K10" s="411"/>
      <c r="L10" s="412">
        <v>1398</v>
      </c>
      <c r="M10" s="411"/>
      <c r="N10" s="411"/>
      <c r="O10" s="412">
        <v>1398</v>
      </c>
      <c r="P10" s="182"/>
      <c r="Q10" s="182"/>
    </row>
    <row r="11" spans="1:17" s="48" customFormat="1" ht="21.75" customHeight="1" thickBot="1">
      <c r="A11" s="548" t="s">
        <v>5</v>
      </c>
      <c r="B11" s="549"/>
      <c r="C11" s="549"/>
      <c r="D11" s="549"/>
      <c r="E11" s="550"/>
      <c r="F11" s="183">
        <f>F13</f>
        <v>0</v>
      </c>
      <c r="G11" s="183">
        <f aca="true" t="shared" si="1" ref="G11:Q11">G13</f>
        <v>0</v>
      </c>
      <c r="H11" s="183">
        <f t="shared" si="1"/>
        <v>0</v>
      </c>
      <c r="I11" s="183">
        <f t="shared" si="1"/>
        <v>0</v>
      </c>
      <c r="J11" s="183">
        <f t="shared" si="1"/>
        <v>0</v>
      </c>
      <c r="K11" s="183">
        <f t="shared" si="1"/>
        <v>0</v>
      </c>
      <c r="L11" s="183">
        <f t="shared" si="1"/>
        <v>0</v>
      </c>
      <c r="M11" s="183">
        <f t="shared" si="1"/>
        <v>0</v>
      </c>
      <c r="N11" s="183">
        <f t="shared" si="1"/>
        <v>0</v>
      </c>
      <c r="O11" s="183">
        <f t="shared" si="1"/>
        <v>0</v>
      </c>
      <c r="P11" s="183">
        <f t="shared" si="1"/>
        <v>0</v>
      </c>
      <c r="Q11" s="183">
        <f t="shared" si="1"/>
        <v>0</v>
      </c>
    </row>
    <row r="12" spans="1:17" s="27" customFormat="1" ht="4.5" customHeight="1" thickBot="1">
      <c r="A12" s="180"/>
      <c r="B12" s="180"/>
      <c r="C12" s="181"/>
      <c r="D12" s="180"/>
      <c r="E12" s="181"/>
      <c r="F12" s="182"/>
      <c r="G12" s="182"/>
      <c r="H12" s="182"/>
      <c r="I12" s="182"/>
      <c r="J12" s="182"/>
      <c r="K12" s="182"/>
      <c r="L12" s="182"/>
      <c r="M12" s="182"/>
      <c r="N12" s="182"/>
      <c r="O12" s="182"/>
      <c r="P12" s="182"/>
      <c r="Q12" s="182"/>
    </row>
    <row r="13" spans="1:17" s="4" customFormat="1" ht="21" customHeight="1" thickBot="1">
      <c r="A13" s="551" t="s">
        <v>195</v>
      </c>
      <c r="B13" s="552"/>
      <c r="C13" s="552"/>
      <c r="D13" s="552"/>
      <c r="E13" s="553"/>
      <c r="F13" s="179">
        <f aca="true" t="shared" si="2" ref="F13:Q13">SUM(F14:F15)</f>
        <v>0</v>
      </c>
      <c r="G13" s="179">
        <f t="shared" si="2"/>
        <v>0</v>
      </c>
      <c r="H13" s="179">
        <f t="shared" si="2"/>
        <v>0</v>
      </c>
      <c r="I13" s="179">
        <f t="shared" si="2"/>
        <v>0</v>
      </c>
      <c r="J13" s="179">
        <f t="shared" si="2"/>
        <v>0</v>
      </c>
      <c r="K13" s="179">
        <f t="shared" si="2"/>
        <v>0</v>
      </c>
      <c r="L13" s="179">
        <f t="shared" si="2"/>
        <v>0</v>
      </c>
      <c r="M13" s="179">
        <f t="shared" si="2"/>
        <v>0</v>
      </c>
      <c r="N13" s="179">
        <f t="shared" si="2"/>
        <v>0</v>
      </c>
      <c r="O13" s="179">
        <f t="shared" si="2"/>
        <v>0</v>
      </c>
      <c r="P13" s="179">
        <f t="shared" si="2"/>
        <v>0</v>
      </c>
      <c r="Q13" s="179">
        <f t="shared" si="2"/>
        <v>0</v>
      </c>
    </row>
    <row r="14" spans="1:17" s="31" customFormat="1" ht="30" customHeight="1">
      <c r="A14" s="540" t="s">
        <v>2</v>
      </c>
      <c r="B14" s="542" t="s">
        <v>191</v>
      </c>
      <c r="C14" s="544" t="s">
        <v>6</v>
      </c>
      <c r="D14" s="542" t="s">
        <v>338</v>
      </c>
      <c r="E14" s="544" t="s">
        <v>371</v>
      </c>
      <c r="F14" s="534"/>
      <c r="G14" s="534"/>
      <c r="H14" s="534"/>
      <c r="I14" s="532"/>
      <c r="J14" s="528"/>
      <c r="K14" s="534"/>
      <c r="L14" s="532"/>
      <c r="M14" s="528">
        <f>SUM(K14:L14)</f>
        <v>0</v>
      </c>
      <c r="N14" s="534"/>
      <c r="O14" s="532"/>
      <c r="P14" s="528">
        <f>SUM(N14:O14)</f>
        <v>0</v>
      </c>
      <c r="Q14" s="530">
        <f>J14+M14+P14</f>
        <v>0</v>
      </c>
    </row>
    <row r="15" spans="1:17" s="31" customFormat="1" ht="21.75" customHeight="1">
      <c r="A15" s="541"/>
      <c r="B15" s="543"/>
      <c r="C15" s="545"/>
      <c r="D15" s="543"/>
      <c r="E15" s="545"/>
      <c r="F15" s="533"/>
      <c r="G15" s="533"/>
      <c r="H15" s="533"/>
      <c r="I15" s="533"/>
      <c r="J15" s="529"/>
      <c r="K15" s="533"/>
      <c r="L15" s="533"/>
      <c r="M15" s="529"/>
      <c r="N15" s="533"/>
      <c r="O15" s="533"/>
      <c r="P15" s="529"/>
      <c r="Q15" s="531"/>
    </row>
    <row r="16" spans="1:17" s="31" customFormat="1" ht="21.75" customHeight="1">
      <c r="A16" s="401"/>
      <c r="B16" s="402"/>
      <c r="C16" s="403"/>
      <c r="D16" s="402"/>
      <c r="E16" s="403"/>
      <c r="F16" s="404"/>
      <c r="G16" s="404"/>
      <c r="H16" s="404"/>
      <c r="I16" s="404"/>
      <c r="J16" s="405"/>
      <c r="K16" s="404"/>
      <c r="L16" s="404"/>
      <c r="M16" s="405"/>
      <c r="N16" s="404"/>
      <c r="O16" s="404"/>
      <c r="P16" s="405"/>
      <c r="Q16" s="406"/>
    </row>
    <row r="17" spans="1:17" s="50" customFormat="1" ht="41.25" customHeight="1">
      <c r="A17" s="49" t="s">
        <v>93</v>
      </c>
      <c r="B17" s="523" t="s">
        <v>1</v>
      </c>
      <c r="C17" s="524"/>
      <c r="D17" s="524"/>
      <c r="E17" s="524"/>
      <c r="F17" s="524"/>
      <c r="G17" s="524"/>
      <c r="H17" s="524"/>
      <c r="I17" s="524"/>
      <c r="J17" s="524"/>
      <c r="K17" s="524"/>
      <c r="L17" s="524"/>
      <c r="M17" s="524"/>
      <c r="N17" s="524"/>
      <c r="O17" s="524"/>
      <c r="P17" s="524"/>
      <c r="Q17" s="524"/>
    </row>
    <row r="18" spans="1:17" s="50" customFormat="1" ht="15" customHeight="1">
      <c r="A18" s="52"/>
      <c r="B18" s="523" t="s">
        <v>328</v>
      </c>
      <c r="C18" s="524"/>
      <c r="D18" s="524"/>
      <c r="E18" s="524"/>
      <c r="F18" s="524"/>
      <c r="G18" s="524"/>
      <c r="H18" s="524"/>
      <c r="I18" s="524"/>
      <c r="J18" s="524"/>
      <c r="K18" s="524"/>
      <c r="L18" s="524"/>
      <c r="M18" s="524"/>
      <c r="N18" s="524"/>
      <c r="O18" s="524"/>
      <c r="P18" s="524"/>
      <c r="Q18" s="524"/>
    </row>
    <row r="19" spans="1:16" s="51" customFormat="1" ht="2.25" customHeight="1">
      <c r="A19" s="35"/>
      <c r="B19" s="34"/>
      <c r="C19" s="35"/>
      <c r="D19" s="35"/>
      <c r="E19" s="35"/>
      <c r="F19" s="36"/>
      <c r="G19" s="36"/>
      <c r="H19" s="36"/>
      <c r="I19" s="36"/>
      <c r="J19" s="36"/>
      <c r="K19" s="36"/>
      <c r="L19" s="36"/>
      <c r="M19" s="36"/>
      <c r="N19" s="36"/>
      <c r="O19" s="36"/>
      <c r="P19" s="36"/>
    </row>
    <row r="20" spans="1:16" s="51" customFormat="1" ht="12.75" customHeight="1">
      <c r="A20" s="35"/>
      <c r="B20" s="34"/>
      <c r="C20" s="35"/>
      <c r="D20" s="35"/>
      <c r="E20" s="35"/>
      <c r="F20" s="36"/>
      <c r="G20" s="36"/>
      <c r="H20" s="36"/>
      <c r="I20" s="36"/>
      <c r="J20" s="36"/>
      <c r="K20" s="36"/>
      <c r="L20" s="36"/>
      <c r="M20" s="36"/>
      <c r="N20" s="36"/>
      <c r="O20" s="36"/>
      <c r="P20" s="36"/>
    </row>
    <row r="21" spans="1:16" s="31" customFormat="1" ht="12.75" customHeight="1">
      <c r="A21" s="26"/>
      <c r="B21" s="26"/>
      <c r="C21" s="28"/>
      <c r="D21" s="28"/>
      <c r="E21" s="29"/>
      <c r="F21" s="30"/>
      <c r="G21" s="30"/>
      <c r="H21" s="30"/>
      <c r="I21" s="30"/>
      <c r="J21" s="30"/>
      <c r="K21" s="30"/>
      <c r="L21" s="30"/>
      <c r="M21" s="30"/>
      <c r="N21" s="30"/>
      <c r="O21" s="30"/>
      <c r="P21" s="30"/>
    </row>
    <row r="22" spans="1:16" s="31" customFormat="1" ht="12.75" customHeight="1">
      <c r="A22" s="26"/>
      <c r="B22" s="26"/>
      <c r="C22" s="28"/>
      <c r="D22" s="28"/>
      <c r="E22" s="29"/>
      <c r="F22" s="30"/>
      <c r="G22" s="30"/>
      <c r="H22" s="30"/>
      <c r="I22" s="30"/>
      <c r="J22" s="30"/>
      <c r="K22" s="30"/>
      <c r="L22" s="30"/>
      <c r="M22" s="30"/>
      <c r="N22" s="30"/>
      <c r="O22" s="30"/>
      <c r="P22" s="30"/>
    </row>
  </sheetData>
  <sheetProtection/>
  <mergeCells count="44">
    <mergeCell ref="Q5:Q7"/>
    <mergeCell ref="F6:F7"/>
    <mergeCell ref="G6:G7"/>
    <mergeCell ref="P6:P7"/>
    <mergeCell ref="L6:L7"/>
    <mergeCell ref="A2:Q2"/>
    <mergeCell ref="N4:Q4"/>
    <mergeCell ref="A5:A7"/>
    <mergeCell ref="B5:B7"/>
    <mergeCell ref="C5:C7"/>
    <mergeCell ref="N6:N7"/>
    <mergeCell ref="O6:O7"/>
    <mergeCell ref="A11:E11"/>
    <mergeCell ref="A13:E13"/>
    <mergeCell ref="K6:K7"/>
    <mergeCell ref="E5:E7"/>
    <mergeCell ref="M6:M7"/>
    <mergeCell ref="I6:I7"/>
    <mergeCell ref="J6:J7"/>
    <mergeCell ref="D5:D7"/>
    <mergeCell ref="A8:E8"/>
    <mergeCell ref="H6:H7"/>
    <mergeCell ref="A14:A15"/>
    <mergeCell ref="B14:B15"/>
    <mergeCell ref="C14:C15"/>
    <mergeCell ref="D14:D15"/>
    <mergeCell ref="E14:E15"/>
    <mergeCell ref="N14:N15"/>
    <mergeCell ref="O14:O15"/>
    <mergeCell ref="H14:H15"/>
    <mergeCell ref="I14:I15"/>
    <mergeCell ref="K14:K15"/>
    <mergeCell ref="F14:F15"/>
    <mergeCell ref="G14:G15"/>
    <mergeCell ref="B17:Q17"/>
    <mergeCell ref="B18:Q18"/>
    <mergeCell ref="H5:J5"/>
    <mergeCell ref="K5:M5"/>
    <mergeCell ref="N5:P5"/>
    <mergeCell ref="J14:J15"/>
    <mergeCell ref="M14:M15"/>
    <mergeCell ref="P14:P15"/>
    <mergeCell ref="Q14:Q15"/>
    <mergeCell ref="L14:L15"/>
  </mergeCells>
  <printOptions/>
  <pageMargins left="0.03937007874015748" right="0" top="0.5511811023622047" bottom="0.35433070866141736" header="0.31496062992125984" footer="0.31496062992125984"/>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sheetPr>
  <dimension ref="A1:U15"/>
  <sheetViews>
    <sheetView zoomScale="130" zoomScaleNormal="130" zoomScalePageLayoutView="0" workbookViewId="0" topLeftCell="A1">
      <pane xSplit="6" ySplit="2" topLeftCell="M3" activePane="bottomRight" state="frozen"/>
      <selection pane="topLeft" activeCell="A1" sqref="A1"/>
      <selection pane="topRight" activeCell="G1" sqref="G1"/>
      <selection pane="bottomLeft" activeCell="A14" sqref="A14"/>
      <selection pane="bottomRight" activeCell="C22" sqref="C22"/>
    </sheetView>
  </sheetViews>
  <sheetFormatPr defaultColWidth="9.140625" defaultRowHeight="12.75"/>
  <cols>
    <col min="1" max="1" width="17.421875" style="137" customWidth="1"/>
    <col min="2" max="2" width="14.8515625" style="137" customWidth="1"/>
    <col min="3" max="3" width="27.00390625" style="137" customWidth="1"/>
    <col min="4" max="4" width="15.28125" style="138" customWidth="1"/>
    <col min="5" max="5" width="7.7109375" style="138" hidden="1" customWidth="1"/>
    <col min="6" max="6" width="0.71875" style="138" hidden="1" customWidth="1"/>
    <col min="7" max="7" width="0.13671875" style="138" hidden="1" customWidth="1"/>
    <col min="8" max="10" width="7.7109375" style="138" hidden="1" customWidth="1"/>
    <col min="11" max="11" width="8.7109375" style="138" hidden="1" customWidth="1"/>
    <col min="12" max="12" width="5.7109375" style="138" hidden="1" customWidth="1"/>
    <col min="13" max="13" width="13.28125" style="138" customWidth="1"/>
    <col min="14" max="14" width="11.7109375" style="138" customWidth="1"/>
    <col min="15" max="15" width="11.57421875" style="138" customWidth="1"/>
    <col min="16" max="16" width="12.8515625" style="138" hidden="1" customWidth="1"/>
    <col min="17" max="17" width="13.8515625" style="138" customWidth="1"/>
    <col min="18" max="18" width="10.00390625" style="138" hidden="1" customWidth="1"/>
    <col min="19" max="21" width="11.28125" style="138" customWidth="1"/>
    <col min="22" max="28" width="11.28125" style="137" customWidth="1"/>
    <col min="29" max="16384" width="9.140625" style="137" customWidth="1"/>
  </cols>
  <sheetData>
    <row r="1" ht="24.75" customHeight="1" thickBot="1">
      <c r="A1" s="280" t="s">
        <v>343</v>
      </c>
    </row>
    <row r="2" spans="1:20" s="140" customFormat="1" ht="22.5" customHeight="1" thickBot="1">
      <c r="A2" s="581" t="s">
        <v>330</v>
      </c>
      <c r="B2" s="582"/>
      <c r="C2" s="582"/>
      <c r="D2" s="582"/>
      <c r="E2" s="582"/>
      <c r="F2" s="582"/>
      <c r="G2" s="582"/>
      <c r="H2" s="582"/>
      <c r="I2" s="582"/>
      <c r="J2" s="582"/>
      <c r="K2" s="582"/>
      <c r="L2" s="582"/>
      <c r="M2" s="582"/>
      <c r="N2" s="582"/>
      <c r="O2" s="582"/>
      <c r="P2" s="582"/>
      <c r="Q2" s="582"/>
      <c r="R2" s="583"/>
      <c r="S2" s="139"/>
      <c r="T2" s="139"/>
    </row>
    <row r="3" spans="1:21" s="140" customFormat="1" ht="15" customHeight="1" thickBot="1">
      <c r="A3" s="584" t="s">
        <v>113</v>
      </c>
      <c r="B3" s="587" t="s">
        <v>114</v>
      </c>
      <c r="C3" s="588"/>
      <c r="D3" s="593" t="s">
        <v>45</v>
      </c>
      <c r="E3" s="595" t="s">
        <v>44</v>
      </c>
      <c r="F3" s="596"/>
      <c r="G3" s="596"/>
      <c r="H3" s="596"/>
      <c r="I3" s="596"/>
      <c r="J3" s="596"/>
      <c r="K3" s="596"/>
      <c r="L3" s="596"/>
      <c r="M3" s="596"/>
      <c r="N3" s="596"/>
      <c r="O3" s="596"/>
      <c r="P3" s="596"/>
      <c r="Q3" s="596"/>
      <c r="R3" s="597"/>
      <c r="S3" s="139"/>
      <c r="T3" s="139"/>
      <c r="U3" s="139"/>
    </row>
    <row r="4" spans="1:21" s="142" customFormat="1" ht="15" customHeight="1" thickBot="1">
      <c r="A4" s="585"/>
      <c r="B4" s="589"/>
      <c r="C4" s="590"/>
      <c r="D4" s="594"/>
      <c r="E4" s="260" t="s">
        <v>39</v>
      </c>
      <c r="F4" s="260" t="s">
        <v>40</v>
      </c>
      <c r="G4" s="260" t="s">
        <v>27</v>
      </c>
      <c r="H4" s="260" t="s">
        <v>88</v>
      </c>
      <c r="I4" s="260" t="s">
        <v>89</v>
      </c>
      <c r="J4" s="260" t="s">
        <v>28</v>
      </c>
      <c r="K4" s="260" t="s">
        <v>4</v>
      </c>
      <c r="L4" s="260" t="s">
        <v>78</v>
      </c>
      <c r="M4" s="260" t="s">
        <v>119</v>
      </c>
      <c r="N4" s="260" t="s">
        <v>123</v>
      </c>
      <c r="O4" s="260" t="s">
        <v>184</v>
      </c>
      <c r="P4" s="572" t="s">
        <v>196</v>
      </c>
      <c r="Q4" s="573"/>
      <c r="R4" s="574"/>
      <c r="S4" s="141"/>
      <c r="T4" s="141"/>
      <c r="U4" s="141"/>
    </row>
    <row r="5" spans="1:21" s="140" customFormat="1" ht="33.75" customHeight="1" thickBot="1">
      <c r="A5" s="586"/>
      <c r="B5" s="591"/>
      <c r="C5" s="592"/>
      <c r="D5" s="594"/>
      <c r="E5" s="272" t="s">
        <v>90</v>
      </c>
      <c r="F5" s="272" t="s">
        <v>90</v>
      </c>
      <c r="G5" s="272" t="s">
        <v>90</v>
      </c>
      <c r="H5" s="272" t="s">
        <v>90</v>
      </c>
      <c r="I5" s="272" t="s">
        <v>90</v>
      </c>
      <c r="J5" s="272" t="s">
        <v>90</v>
      </c>
      <c r="K5" s="272" t="s">
        <v>90</v>
      </c>
      <c r="L5" s="272" t="s">
        <v>90</v>
      </c>
      <c r="M5" s="415" t="s">
        <v>90</v>
      </c>
      <c r="N5" s="415" t="s">
        <v>90</v>
      </c>
      <c r="O5" s="415" t="s">
        <v>90</v>
      </c>
      <c r="P5" s="416" t="s">
        <v>75</v>
      </c>
      <c r="Q5" s="416" t="s">
        <v>74</v>
      </c>
      <c r="R5" s="416" t="s">
        <v>76</v>
      </c>
      <c r="S5" s="139"/>
      <c r="T5" s="139"/>
      <c r="U5" s="139"/>
    </row>
    <row r="6" spans="1:21" s="140" customFormat="1" ht="17.25" customHeight="1" thickBot="1">
      <c r="A6" s="407"/>
      <c r="B6" s="408"/>
      <c r="C6" s="409"/>
      <c r="D6" s="413"/>
      <c r="E6" s="414"/>
      <c r="F6" s="414"/>
      <c r="G6" s="414"/>
      <c r="H6" s="414"/>
      <c r="I6" s="414"/>
      <c r="J6" s="414"/>
      <c r="K6" s="414"/>
      <c r="L6" s="414"/>
      <c r="M6" s="414"/>
      <c r="N6" s="414"/>
      <c r="O6" s="414"/>
      <c r="P6" s="414"/>
      <c r="Q6" s="417" t="s">
        <v>391</v>
      </c>
      <c r="R6" s="414"/>
      <c r="S6" s="139"/>
      <c r="T6" s="139"/>
      <c r="U6" s="139"/>
    </row>
    <row r="7" spans="1:21" s="243" customFormat="1" ht="20.25" customHeight="1">
      <c r="A7" s="575" t="s">
        <v>2</v>
      </c>
      <c r="B7" s="578" t="s">
        <v>339</v>
      </c>
      <c r="C7" s="271" t="s">
        <v>340</v>
      </c>
      <c r="D7" s="274" t="s">
        <v>32</v>
      </c>
      <c r="E7" s="273">
        <v>770000</v>
      </c>
      <c r="F7" s="273">
        <v>1947000</v>
      </c>
      <c r="G7" s="273">
        <v>1756000</v>
      </c>
      <c r="H7" s="273">
        <v>1060000</v>
      </c>
      <c r="I7" s="273">
        <v>1790000</v>
      </c>
      <c r="J7" s="273">
        <v>0</v>
      </c>
      <c r="K7" s="273">
        <v>0</v>
      </c>
      <c r="L7" s="273">
        <v>2850000</v>
      </c>
      <c r="M7" s="273">
        <v>1520000</v>
      </c>
      <c r="N7" s="273">
        <v>1620000</v>
      </c>
      <c r="O7" s="273">
        <v>950000</v>
      </c>
      <c r="P7" s="418"/>
      <c r="Q7" s="262"/>
      <c r="R7" s="419"/>
      <c r="S7" s="242"/>
      <c r="T7" s="242"/>
      <c r="U7" s="242"/>
    </row>
    <row r="8" spans="1:21" s="243" customFormat="1" ht="16.5" customHeight="1" thickBot="1">
      <c r="A8" s="576"/>
      <c r="B8" s="579"/>
      <c r="C8" s="276" t="s">
        <v>341</v>
      </c>
      <c r="D8" s="274" t="s">
        <v>32</v>
      </c>
      <c r="E8" s="273">
        <v>150000</v>
      </c>
      <c r="F8" s="273">
        <v>1400000</v>
      </c>
      <c r="G8" s="273">
        <v>450000</v>
      </c>
      <c r="H8" s="273">
        <v>0</v>
      </c>
      <c r="I8" s="273">
        <v>200000</v>
      </c>
      <c r="J8" s="273">
        <v>0</v>
      </c>
      <c r="K8" s="273">
        <v>0</v>
      </c>
      <c r="L8" s="273">
        <v>300000</v>
      </c>
      <c r="M8" s="273">
        <v>500000</v>
      </c>
      <c r="N8" s="273">
        <v>500000</v>
      </c>
      <c r="O8" s="273">
        <v>300000</v>
      </c>
      <c r="P8" s="418"/>
      <c r="Q8" s="420"/>
      <c r="R8" s="419"/>
      <c r="S8" s="242"/>
      <c r="T8" s="242"/>
      <c r="U8" s="242"/>
    </row>
    <row r="9" spans="1:21" s="243" customFormat="1" ht="16.5" customHeight="1" thickBot="1">
      <c r="A9" s="577"/>
      <c r="B9" s="580"/>
      <c r="C9" s="270"/>
      <c r="D9" s="275" t="s">
        <v>46</v>
      </c>
      <c r="E9" s="268">
        <f>E7+E8</f>
        <v>920000</v>
      </c>
      <c r="F9" s="268">
        <f aca="true" t="shared" si="0" ref="F9:L9">F7+F8</f>
        <v>3347000</v>
      </c>
      <c r="G9" s="268">
        <f t="shared" si="0"/>
        <v>2206000</v>
      </c>
      <c r="H9" s="268">
        <f t="shared" si="0"/>
        <v>1060000</v>
      </c>
      <c r="I9" s="268">
        <f t="shared" si="0"/>
        <v>1990000</v>
      </c>
      <c r="J9" s="268">
        <f t="shared" si="0"/>
        <v>0</v>
      </c>
      <c r="K9" s="268">
        <f t="shared" si="0"/>
        <v>0</v>
      </c>
      <c r="L9" s="268">
        <f t="shared" si="0"/>
        <v>3150000</v>
      </c>
      <c r="M9" s="268">
        <f aca="true" t="shared" si="1" ref="M9:R9">M7+M8</f>
        <v>2020000</v>
      </c>
      <c r="N9" s="268">
        <f t="shared" si="1"/>
        <v>2120000</v>
      </c>
      <c r="O9" s="268">
        <f t="shared" si="1"/>
        <v>1250000</v>
      </c>
      <c r="P9" s="268">
        <f t="shared" si="1"/>
        <v>0</v>
      </c>
      <c r="Q9" s="268">
        <f t="shared" si="1"/>
        <v>0</v>
      </c>
      <c r="R9" s="268">
        <f t="shared" si="1"/>
        <v>0</v>
      </c>
      <c r="S9" s="242"/>
      <c r="T9" s="242"/>
      <c r="U9" s="242"/>
    </row>
    <row r="10" spans="1:21" s="243" customFormat="1" ht="8.25" customHeight="1" hidden="1" thickBot="1">
      <c r="A10" s="563" t="s">
        <v>101</v>
      </c>
      <c r="B10" s="566" t="s">
        <v>94</v>
      </c>
      <c r="C10" s="567"/>
      <c r="D10" s="261" t="s">
        <v>42</v>
      </c>
      <c r="E10" s="262">
        <v>0</v>
      </c>
      <c r="F10" s="262">
        <v>200000</v>
      </c>
      <c r="G10" s="262">
        <v>10000</v>
      </c>
      <c r="H10" s="262">
        <v>10000</v>
      </c>
      <c r="I10" s="262">
        <v>0</v>
      </c>
      <c r="J10" s="262">
        <v>0</v>
      </c>
      <c r="K10" s="262">
        <v>0</v>
      </c>
      <c r="L10" s="262">
        <v>0</v>
      </c>
      <c r="M10" s="262"/>
      <c r="N10" s="262"/>
      <c r="O10" s="262"/>
      <c r="P10" s="262">
        <v>0</v>
      </c>
      <c r="Q10" s="262">
        <v>0</v>
      </c>
      <c r="R10" s="263">
        <f>P10-Q10</f>
        <v>0</v>
      </c>
      <c r="S10" s="242"/>
      <c r="T10" s="242"/>
      <c r="U10" s="242"/>
    </row>
    <row r="11" spans="1:21" s="243" customFormat="1" ht="16.5" customHeight="1" hidden="1" thickBot="1">
      <c r="A11" s="564"/>
      <c r="B11" s="568"/>
      <c r="C11" s="569"/>
      <c r="D11" s="264" t="s">
        <v>32</v>
      </c>
      <c r="E11" s="265">
        <v>0</v>
      </c>
      <c r="F11" s="265">
        <v>0</v>
      </c>
      <c r="G11" s="265">
        <v>0</v>
      </c>
      <c r="H11" s="265">
        <v>0</v>
      </c>
      <c r="I11" s="265">
        <v>0</v>
      </c>
      <c r="J11" s="265">
        <v>0</v>
      </c>
      <c r="K11" s="265">
        <v>0</v>
      </c>
      <c r="L11" s="265">
        <v>0</v>
      </c>
      <c r="M11" s="265"/>
      <c r="N11" s="265"/>
      <c r="O11" s="265"/>
      <c r="P11" s="265">
        <v>0</v>
      </c>
      <c r="Q11" s="265">
        <v>0</v>
      </c>
      <c r="R11" s="266">
        <f>P11-Q11</f>
        <v>0</v>
      </c>
      <c r="S11" s="242"/>
      <c r="T11" s="242"/>
      <c r="U11" s="242"/>
    </row>
    <row r="12" spans="1:21" s="243" customFormat="1" ht="16.5" customHeight="1" hidden="1" thickBot="1">
      <c r="A12" s="565"/>
      <c r="B12" s="570"/>
      <c r="C12" s="571"/>
      <c r="D12" s="267" t="s">
        <v>46</v>
      </c>
      <c r="E12" s="268">
        <f aca="true" t="shared" si="2" ref="E12:R12">SUM(E10:E11)</f>
        <v>0</v>
      </c>
      <c r="F12" s="268">
        <f t="shared" si="2"/>
        <v>200000</v>
      </c>
      <c r="G12" s="268">
        <f t="shared" si="2"/>
        <v>10000</v>
      </c>
      <c r="H12" s="268">
        <f t="shared" si="2"/>
        <v>10000</v>
      </c>
      <c r="I12" s="268">
        <f t="shared" si="2"/>
        <v>0</v>
      </c>
      <c r="J12" s="268">
        <f>SUM(J10:J11)</f>
        <v>0</v>
      </c>
      <c r="K12" s="268">
        <f>SUM(K10:K11)</f>
        <v>0</v>
      </c>
      <c r="L12" s="268">
        <f>SUM(L10:L11)</f>
        <v>0</v>
      </c>
      <c r="M12" s="268">
        <f>SUM(M10:M11)</f>
        <v>0</v>
      </c>
      <c r="N12" s="268">
        <f>SUM(N10:N11)</f>
        <v>0</v>
      </c>
      <c r="O12" s="268"/>
      <c r="P12" s="268">
        <f t="shared" si="2"/>
        <v>0</v>
      </c>
      <c r="Q12" s="268">
        <f t="shared" si="2"/>
        <v>0</v>
      </c>
      <c r="R12" s="269">
        <f t="shared" si="2"/>
        <v>0</v>
      </c>
      <c r="S12" s="242"/>
      <c r="T12" s="242"/>
      <c r="U12" s="242"/>
    </row>
    <row r="15" spans="4:14" ht="15">
      <c r="D15" s="422" t="s">
        <v>392</v>
      </c>
      <c r="E15" s="422"/>
      <c r="F15" s="422"/>
      <c r="G15" s="422"/>
      <c r="H15" s="422"/>
      <c r="I15" s="422"/>
      <c r="J15" s="422"/>
      <c r="K15" s="422"/>
      <c r="L15" s="422"/>
      <c r="M15" s="422"/>
      <c r="N15" s="421"/>
    </row>
  </sheetData>
  <sheetProtection/>
  <mergeCells count="10">
    <mergeCell ref="A10:A12"/>
    <mergeCell ref="B10:C12"/>
    <mergeCell ref="P4:R4"/>
    <mergeCell ref="A7:A9"/>
    <mergeCell ref="B7:B9"/>
    <mergeCell ref="A2:R2"/>
    <mergeCell ref="A3:A5"/>
    <mergeCell ref="B3:C5"/>
    <mergeCell ref="D3:D5"/>
    <mergeCell ref="E3:R3"/>
  </mergeCells>
  <printOptions horizontalCentered="1"/>
  <pageMargins left="0.5511811023622047" right="0.15748031496062992" top="0.1968503937007874" bottom="0.1968503937007874" header="0.5118110236220472" footer="0.5118110236220472"/>
  <pageSetup horizontalDpi="300" verticalDpi="300" orientation="portrait" paperSize="9" scale="75" r:id="rId1"/>
  <headerFooter alignWithMargins="0">
    <oddFooter>&amp;CSayfa &amp;P / &amp;N</oddFooter>
  </headerFooter>
</worksheet>
</file>

<file path=xl/worksheets/sheet8.xml><?xml version="1.0" encoding="utf-8"?>
<worksheet xmlns="http://schemas.openxmlformats.org/spreadsheetml/2006/main" xmlns:r="http://schemas.openxmlformats.org/officeDocument/2006/relationships">
  <sheetPr>
    <tabColor rgb="FFFFFF00"/>
  </sheetPr>
  <dimension ref="A1:U14"/>
  <sheetViews>
    <sheetView zoomScalePageLayoutView="0" workbookViewId="0" topLeftCell="A1">
      <pane xSplit="6" ySplit="6" topLeftCell="G7" activePane="bottomRight" state="frozen"/>
      <selection pane="topLeft" activeCell="A1" sqref="A1"/>
      <selection pane="topRight" activeCell="G1" sqref="G1"/>
      <selection pane="bottomLeft" activeCell="A14" sqref="A14"/>
      <selection pane="bottomRight" activeCell="T18" sqref="T18"/>
    </sheetView>
  </sheetViews>
  <sheetFormatPr defaultColWidth="9.140625" defaultRowHeight="12.75"/>
  <cols>
    <col min="1" max="1" width="15.7109375" style="107" customWidth="1"/>
    <col min="2" max="2" width="14.7109375" style="107" customWidth="1"/>
    <col min="3" max="3" width="14.140625" style="107" customWidth="1"/>
    <col min="4" max="4" width="16.28125" style="108" customWidth="1"/>
    <col min="5" max="11" width="12.8515625" style="108" hidden="1" customWidth="1"/>
    <col min="12" max="15" width="13.140625" style="108" customWidth="1"/>
    <col min="16" max="16" width="12.8515625" style="108" hidden="1" customWidth="1"/>
    <col min="17" max="17" width="12.8515625" style="108" customWidth="1"/>
    <col min="18" max="18" width="12.8515625" style="108" hidden="1" customWidth="1"/>
    <col min="19" max="20" width="12.8515625" style="108" customWidth="1"/>
    <col min="21" max="21" width="11.28125" style="108" customWidth="1"/>
    <col min="22" max="28" width="11.28125" style="107" customWidth="1"/>
    <col min="29" max="16384" width="9.140625" style="107" customWidth="1"/>
  </cols>
  <sheetData>
    <row r="1" spans="1:21" s="106" customFormat="1" ht="24" customHeight="1">
      <c r="A1" s="610" t="s">
        <v>7</v>
      </c>
      <c r="B1" s="610"/>
      <c r="C1" s="610"/>
      <c r="D1" s="610"/>
      <c r="E1" s="610"/>
      <c r="F1" s="610"/>
      <c r="G1" s="610"/>
      <c r="H1" s="610"/>
      <c r="I1" s="610"/>
      <c r="J1" s="610"/>
      <c r="K1" s="610"/>
      <c r="L1" s="610"/>
      <c r="M1" s="610"/>
      <c r="N1" s="610"/>
      <c r="O1" s="610"/>
      <c r="P1" s="610"/>
      <c r="Q1" s="610"/>
      <c r="R1" s="610"/>
      <c r="S1" s="610"/>
      <c r="T1" s="610"/>
      <c r="U1" s="105"/>
    </row>
    <row r="2" ht="13.5" thickBot="1"/>
    <row r="3" spans="1:20" s="109" customFormat="1" ht="24" customHeight="1" thickBot="1">
      <c r="A3" s="611" t="s">
        <v>330</v>
      </c>
      <c r="B3" s="612"/>
      <c r="C3" s="612"/>
      <c r="D3" s="612"/>
      <c r="E3" s="612"/>
      <c r="F3" s="612"/>
      <c r="G3" s="612"/>
      <c r="H3" s="612"/>
      <c r="I3" s="612"/>
      <c r="J3" s="612"/>
      <c r="K3" s="612"/>
      <c r="L3" s="612"/>
      <c r="M3" s="612"/>
      <c r="N3" s="612"/>
      <c r="O3" s="612"/>
      <c r="P3" s="612"/>
      <c r="Q3" s="612"/>
      <c r="R3" s="612"/>
      <c r="S3" s="612"/>
      <c r="T3" s="613"/>
    </row>
    <row r="4" spans="1:21" s="111" customFormat="1" ht="24" customHeight="1" thickBot="1">
      <c r="A4" s="601" t="s">
        <v>113</v>
      </c>
      <c r="B4" s="607" t="s">
        <v>114</v>
      </c>
      <c r="C4" s="608"/>
      <c r="D4" s="604" t="s">
        <v>45</v>
      </c>
      <c r="E4" s="614" t="s">
        <v>44</v>
      </c>
      <c r="F4" s="615"/>
      <c r="G4" s="615"/>
      <c r="H4" s="615"/>
      <c r="I4" s="615"/>
      <c r="J4" s="615"/>
      <c r="K4" s="615"/>
      <c r="L4" s="615"/>
      <c r="M4" s="615"/>
      <c r="N4" s="615"/>
      <c r="O4" s="615"/>
      <c r="P4" s="615"/>
      <c r="Q4" s="615"/>
      <c r="R4" s="615"/>
      <c r="S4" s="615"/>
      <c r="T4" s="616"/>
      <c r="U4" s="110"/>
    </row>
    <row r="5" spans="1:21" s="113" customFormat="1" ht="24" customHeight="1">
      <c r="A5" s="602"/>
      <c r="B5" s="609"/>
      <c r="C5" s="608"/>
      <c r="D5" s="602"/>
      <c r="E5" s="124" t="s">
        <v>39</v>
      </c>
      <c r="F5" s="124" t="s">
        <v>40</v>
      </c>
      <c r="G5" s="124" t="s">
        <v>27</v>
      </c>
      <c r="H5" s="124" t="s">
        <v>88</v>
      </c>
      <c r="I5" s="124" t="s">
        <v>89</v>
      </c>
      <c r="J5" s="124" t="s">
        <v>28</v>
      </c>
      <c r="K5" s="124" t="s">
        <v>4</v>
      </c>
      <c r="L5" s="124" t="s">
        <v>78</v>
      </c>
      <c r="M5" s="193" t="s">
        <v>119</v>
      </c>
      <c r="N5" s="193" t="s">
        <v>123</v>
      </c>
      <c r="O5" s="193" t="s">
        <v>184</v>
      </c>
      <c r="P5" s="617" t="s">
        <v>196</v>
      </c>
      <c r="Q5" s="618"/>
      <c r="R5" s="619"/>
      <c r="S5" s="428" t="s">
        <v>331</v>
      </c>
      <c r="T5" s="428" t="s">
        <v>396</v>
      </c>
      <c r="U5" s="112"/>
    </row>
    <row r="6" spans="1:21" s="111" customFormat="1" ht="44.25" customHeight="1" thickBot="1">
      <c r="A6" s="603"/>
      <c r="B6" s="609"/>
      <c r="C6" s="608"/>
      <c r="D6" s="603"/>
      <c r="E6" s="125" t="s">
        <v>90</v>
      </c>
      <c r="F6" s="125" t="s">
        <v>90</v>
      </c>
      <c r="G6" s="125" t="s">
        <v>90</v>
      </c>
      <c r="H6" s="125" t="s">
        <v>90</v>
      </c>
      <c r="I6" s="125" t="s">
        <v>90</v>
      </c>
      <c r="J6" s="125" t="s">
        <v>90</v>
      </c>
      <c r="K6" s="125" t="s">
        <v>90</v>
      </c>
      <c r="L6" s="125" t="s">
        <v>90</v>
      </c>
      <c r="M6" s="125" t="s">
        <v>90</v>
      </c>
      <c r="N6" s="125" t="s">
        <v>90</v>
      </c>
      <c r="O6" s="125" t="s">
        <v>90</v>
      </c>
      <c r="P6" s="429" t="s">
        <v>75</v>
      </c>
      <c r="Q6" s="429" t="s">
        <v>74</v>
      </c>
      <c r="R6" s="429" t="s">
        <v>76</v>
      </c>
      <c r="S6" s="429" t="s">
        <v>74</v>
      </c>
      <c r="T6" s="429" t="s">
        <v>74</v>
      </c>
      <c r="U6" s="110"/>
    </row>
    <row r="7" spans="1:21" s="111" customFormat="1" ht="27.75" customHeight="1" thickBot="1">
      <c r="A7" s="423"/>
      <c r="B7" s="424"/>
      <c r="C7" s="424"/>
      <c r="D7" s="425"/>
      <c r="E7" s="426"/>
      <c r="F7" s="426"/>
      <c r="G7" s="426"/>
      <c r="H7" s="426"/>
      <c r="I7" s="426"/>
      <c r="J7" s="426"/>
      <c r="K7" s="426"/>
      <c r="L7" s="426"/>
      <c r="M7" s="426"/>
      <c r="N7" s="426"/>
      <c r="O7" s="426"/>
      <c r="P7" s="426"/>
      <c r="Q7" s="426" t="s">
        <v>393</v>
      </c>
      <c r="R7" s="427"/>
      <c r="S7" s="426" t="s">
        <v>394</v>
      </c>
      <c r="T7" s="426" t="s">
        <v>394</v>
      </c>
      <c r="U7" s="110"/>
    </row>
    <row r="8" spans="1:21" s="115" customFormat="1" ht="35.25" customHeight="1">
      <c r="A8" s="605"/>
      <c r="B8" s="620" t="s">
        <v>108</v>
      </c>
      <c r="C8" s="620"/>
      <c r="D8" s="277" t="s">
        <v>332</v>
      </c>
      <c r="E8" s="118">
        <v>770000</v>
      </c>
      <c r="F8" s="118">
        <v>1947000</v>
      </c>
      <c r="G8" s="118">
        <v>1756000</v>
      </c>
      <c r="H8" s="118">
        <v>1060000</v>
      </c>
      <c r="I8" s="118">
        <v>1790000</v>
      </c>
      <c r="J8" s="118">
        <v>0</v>
      </c>
      <c r="K8" s="118">
        <v>0</v>
      </c>
      <c r="L8" s="118">
        <v>2850000</v>
      </c>
      <c r="M8" s="118">
        <v>1520000</v>
      </c>
      <c r="N8" s="118">
        <v>1620000</v>
      </c>
      <c r="O8" s="118">
        <v>950000</v>
      </c>
      <c r="P8" s="118"/>
      <c r="Q8" s="118"/>
      <c r="R8" s="119"/>
      <c r="S8" s="118"/>
      <c r="T8" s="118"/>
      <c r="U8" s="114"/>
    </row>
    <row r="9" spans="1:21" s="115" customFormat="1" ht="27" customHeight="1" thickBot="1">
      <c r="A9" s="606"/>
      <c r="B9" s="620" t="s">
        <v>109</v>
      </c>
      <c r="C9" s="620"/>
      <c r="D9" s="116" t="s">
        <v>332</v>
      </c>
      <c r="E9" s="117">
        <v>150000</v>
      </c>
      <c r="F9" s="117">
        <v>1400000</v>
      </c>
      <c r="G9" s="117">
        <v>450000</v>
      </c>
      <c r="H9" s="117">
        <v>0</v>
      </c>
      <c r="I9" s="117">
        <v>200000</v>
      </c>
      <c r="J9" s="117">
        <v>0</v>
      </c>
      <c r="K9" s="117">
        <v>0</v>
      </c>
      <c r="L9" s="117">
        <v>300000</v>
      </c>
      <c r="M9" s="117">
        <v>500000</v>
      </c>
      <c r="N9" s="117">
        <v>500000</v>
      </c>
      <c r="O9" s="117">
        <v>300000</v>
      </c>
      <c r="P9" s="118"/>
      <c r="Q9" s="118"/>
      <c r="R9" s="119"/>
      <c r="S9" s="117"/>
      <c r="T9" s="117"/>
      <c r="U9" s="114"/>
    </row>
    <row r="10" spans="1:21" s="121" customFormat="1" ht="23.25" customHeight="1" thickBot="1">
      <c r="A10" s="598" t="s">
        <v>38</v>
      </c>
      <c r="B10" s="599"/>
      <c r="C10" s="600"/>
      <c r="D10" s="122" t="s">
        <v>332</v>
      </c>
      <c r="E10" s="123" t="e">
        <f>#REF!+#REF!+#REF!+#REF!+#REF!+#REF!</f>
        <v>#REF!</v>
      </c>
      <c r="F10" s="123" t="e">
        <f>#REF!+#REF!+#REF!+#REF!+#REF!+#REF!</f>
        <v>#REF!</v>
      </c>
      <c r="G10" s="123" t="e">
        <f>#REF!+#REF!+#REF!+#REF!+#REF!+#REF!</f>
        <v>#REF!</v>
      </c>
      <c r="H10" s="123" t="e">
        <f>#REF!+#REF!+#REF!+#REF!+#REF!+#REF!</f>
        <v>#REF!</v>
      </c>
      <c r="I10" s="123" t="e">
        <f>#REF!+#REF!+#REF!+#REF!+#REF!+#REF!</f>
        <v>#REF!</v>
      </c>
      <c r="J10" s="123" t="e">
        <f>#REF!+#REF!+#REF!+#REF!+#REF!+#REF!</f>
        <v>#REF!</v>
      </c>
      <c r="K10" s="123" t="e">
        <f>#REF!+#REF!+#REF!+#REF!+#REF!+#REF!</f>
        <v>#REF!</v>
      </c>
      <c r="L10" s="123">
        <f>L8+L9</f>
        <v>3150000</v>
      </c>
      <c r="M10" s="123">
        <f aca="true" t="shared" si="0" ref="M10:T10">M8+M9</f>
        <v>2020000</v>
      </c>
      <c r="N10" s="123">
        <f t="shared" si="0"/>
        <v>2120000</v>
      </c>
      <c r="O10" s="123">
        <f>O8+O9</f>
        <v>1250000</v>
      </c>
      <c r="P10" s="123">
        <f t="shared" si="0"/>
        <v>0</v>
      </c>
      <c r="Q10" s="123">
        <f t="shared" si="0"/>
        <v>0</v>
      </c>
      <c r="R10" s="123">
        <f t="shared" si="0"/>
        <v>0</v>
      </c>
      <c r="S10" s="123">
        <f t="shared" si="0"/>
        <v>0</v>
      </c>
      <c r="T10" s="123">
        <f t="shared" si="0"/>
        <v>0</v>
      </c>
      <c r="U10" s="120"/>
    </row>
    <row r="13" spans="4:15" ht="15">
      <c r="D13" s="440" t="s">
        <v>93</v>
      </c>
      <c r="L13" s="439" t="s">
        <v>395</v>
      </c>
      <c r="M13" s="439"/>
      <c r="N13" s="439"/>
      <c r="O13" s="110"/>
    </row>
    <row r="14" spans="4:14" ht="15">
      <c r="D14" s="440"/>
      <c r="L14" s="438"/>
      <c r="M14" s="438"/>
      <c r="N14" s="438"/>
    </row>
  </sheetData>
  <sheetProtection/>
  <mergeCells count="11">
    <mergeCell ref="B9:C9"/>
    <mergeCell ref="A10:C10"/>
    <mergeCell ref="A4:A6"/>
    <mergeCell ref="D4:D6"/>
    <mergeCell ref="A8:A9"/>
    <mergeCell ref="B4:C6"/>
    <mergeCell ref="A1:T1"/>
    <mergeCell ref="A3:T3"/>
    <mergeCell ref="E4:T4"/>
    <mergeCell ref="P5:R5"/>
    <mergeCell ref="B8:C8"/>
  </mergeCells>
  <printOptions horizontalCentered="1"/>
  <pageMargins left="0.15748031496062992" right="0.15748031496062992" top="0.1968503937007874" bottom="0.1968503937007874" header="0.5118110236220472" footer="0.5118110236220472"/>
  <pageSetup horizontalDpi="300" verticalDpi="300" orientation="portrait" paperSize="9" scale="70" r:id="rId1"/>
  <headerFooter alignWithMargins="0">
    <oddFooter>&amp;CSayfa &amp;P / &amp;N</oddFooter>
  </headerFooter>
</worksheet>
</file>

<file path=xl/worksheets/sheet9.xml><?xml version="1.0" encoding="utf-8"?>
<worksheet xmlns="http://schemas.openxmlformats.org/spreadsheetml/2006/main" xmlns:r="http://schemas.openxmlformats.org/officeDocument/2006/relationships">
  <sheetPr>
    <tabColor rgb="FFFFFF00"/>
  </sheetPr>
  <dimension ref="A1:AD46"/>
  <sheetViews>
    <sheetView zoomScalePageLayoutView="0" workbookViewId="0" topLeftCell="C1">
      <selection activeCell="Z2" sqref="Z2:AC2"/>
    </sheetView>
  </sheetViews>
  <sheetFormatPr defaultColWidth="9.140625" defaultRowHeight="12.75"/>
  <cols>
    <col min="1" max="1" width="14.00390625" style="0" customWidth="1"/>
    <col min="2" max="2" width="11.00390625" style="0" customWidth="1"/>
    <col min="3" max="3" width="10.8515625" style="0" customWidth="1"/>
    <col min="4" max="4" width="7.421875" style="0" customWidth="1"/>
    <col min="5" max="5" width="10.7109375" style="0" customWidth="1"/>
    <col min="6" max="6" width="26.8515625" style="0" customWidth="1"/>
    <col min="7" max="12" width="9.140625" style="0" hidden="1" customWidth="1"/>
    <col min="13" max="13" width="17.57421875" style="0" hidden="1" customWidth="1"/>
    <col min="14" max="14" width="12.8515625" style="0" hidden="1" customWidth="1"/>
    <col min="15" max="17" width="13.140625" style="0" customWidth="1"/>
    <col min="18" max="18" width="13.421875" style="0" hidden="1" customWidth="1"/>
    <col min="19" max="19" width="13.140625" style="0" customWidth="1"/>
    <col min="20" max="20" width="8.8515625" style="0" hidden="1" customWidth="1"/>
    <col min="21" max="21" width="10.7109375" style="0" hidden="1" customWidth="1"/>
    <col min="22" max="22" width="13.00390625" style="0" hidden="1" customWidth="1"/>
    <col min="23" max="23" width="12.421875" style="0" customWidth="1"/>
    <col min="24" max="24" width="11.421875" style="0" hidden="1" customWidth="1"/>
    <col min="25" max="25" width="10.7109375" style="0" hidden="1" customWidth="1"/>
    <col min="26" max="26" width="12.57421875" style="0" hidden="1" customWidth="1"/>
    <col min="27" max="27" width="13.28125" style="0" customWidth="1"/>
    <col min="28" max="28" width="12.8515625" style="0" hidden="1" customWidth="1"/>
    <col min="29" max="29" width="7.421875" style="0" hidden="1" customWidth="1"/>
    <col min="30" max="30" width="11.421875" style="0" customWidth="1"/>
  </cols>
  <sheetData>
    <row r="1" spans="1:30" ht="13.5" thickBot="1">
      <c r="A1" s="3" t="s">
        <v>87</v>
      </c>
      <c r="B1" s="3"/>
      <c r="C1" s="3"/>
      <c r="D1" s="3"/>
      <c r="E1" s="3"/>
      <c r="F1" s="3"/>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6.5" thickBot="1">
      <c r="A2" s="631" t="s">
        <v>7</v>
      </c>
      <c r="B2" s="632"/>
      <c r="C2" s="632"/>
      <c r="D2" s="632"/>
      <c r="E2" s="632"/>
      <c r="F2" s="633"/>
      <c r="G2" s="5">
        <v>2006</v>
      </c>
      <c r="H2" s="5">
        <v>2007</v>
      </c>
      <c r="I2" s="5" t="s">
        <v>27</v>
      </c>
      <c r="J2" s="5" t="s">
        <v>88</v>
      </c>
      <c r="K2" s="5" t="s">
        <v>89</v>
      </c>
      <c r="L2" s="5" t="s">
        <v>28</v>
      </c>
      <c r="M2" s="5" t="s">
        <v>4</v>
      </c>
      <c r="N2" s="194" t="s">
        <v>78</v>
      </c>
      <c r="O2" s="281" t="s">
        <v>119</v>
      </c>
      <c r="P2" s="255" t="s">
        <v>123</v>
      </c>
      <c r="Q2" s="255" t="s">
        <v>123</v>
      </c>
      <c r="R2" s="637" t="s">
        <v>196</v>
      </c>
      <c r="S2" s="638"/>
      <c r="T2" s="639"/>
      <c r="U2" s="255"/>
      <c r="V2" s="637" t="s">
        <v>331</v>
      </c>
      <c r="W2" s="638"/>
      <c r="X2" s="638"/>
      <c r="Y2" s="639"/>
      <c r="Z2" s="637" t="s">
        <v>396</v>
      </c>
      <c r="AA2" s="638"/>
      <c r="AB2" s="638"/>
      <c r="AC2" s="639"/>
      <c r="AD2" s="624" t="s">
        <v>398</v>
      </c>
    </row>
    <row r="3" spans="1:30" ht="46.5" customHeight="1" thickBot="1">
      <c r="A3" s="634" t="s">
        <v>197</v>
      </c>
      <c r="B3" s="635"/>
      <c r="C3" s="635"/>
      <c r="D3" s="635"/>
      <c r="E3" s="635"/>
      <c r="F3" s="636"/>
      <c r="G3" s="7" t="s">
        <v>90</v>
      </c>
      <c r="H3" s="7" t="s">
        <v>90</v>
      </c>
      <c r="I3" s="103" t="s">
        <v>90</v>
      </c>
      <c r="J3" s="130" t="s">
        <v>90</v>
      </c>
      <c r="K3" s="130" t="s">
        <v>90</v>
      </c>
      <c r="L3" s="130" t="s">
        <v>90</v>
      </c>
      <c r="M3" s="130" t="s">
        <v>90</v>
      </c>
      <c r="N3" s="213" t="s">
        <v>90</v>
      </c>
      <c r="O3" s="213" t="s">
        <v>90</v>
      </c>
      <c r="P3" s="213" t="s">
        <v>90</v>
      </c>
      <c r="Q3" s="213" t="s">
        <v>90</v>
      </c>
      <c r="R3" s="126" t="s">
        <v>75</v>
      </c>
      <c r="S3" s="244" t="s">
        <v>397</v>
      </c>
      <c r="T3" s="247" t="s">
        <v>90</v>
      </c>
      <c r="U3" s="129" t="s">
        <v>76</v>
      </c>
      <c r="V3" s="126" t="s">
        <v>75</v>
      </c>
      <c r="W3" s="213" t="s">
        <v>74</v>
      </c>
      <c r="X3" s="129" t="s">
        <v>76</v>
      </c>
      <c r="Y3" s="213" t="s">
        <v>90</v>
      </c>
      <c r="Z3" s="126" t="s">
        <v>75</v>
      </c>
      <c r="AA3" s="213" t="s">
        <v>199</v>
      </c>
      <c r="AB3" s="129" t="s">
        <v>76</v>
      </c>
      <c r="AC3" s="213" t="s">
        <v>90</v>
      </c>
      <c r="AD3" s="465"/>
    </row>
    <row r="4" spans="1:30" ht="19.5" customHeight="1" thickBot="1">
      <c r="A4" s="640" t="s">
        <v>8</v>
      </c>
      <c r="B4" s="641"/>
      <c r="C4" s="641"/>
      <c r="D4" s="641"/>
      <c r="E4" s="641"/>
      <c r="F4" s="642"/>
      <c r="G4" s="8" t="e">
        <f>#REF!+#REF!+G7+#REF!+#REF!</f>
        <v>#REF!</v>
      </c>
      <c r="H4" s="8" t="e">
        <f>#REF!+#REF!+H7+#REF!+#REF!</f>
        <v>#REF!</v>
      </c>
      <c r="I4" s="8" t="e">
        <f>#REF!+#REF!+I7+#REF!+#REF!</f>
        <v>#REF!</v>
      </c>
      <c r="J4" s="8" t="e">
        <f>#REF!+#REF!+J7+#REF!+#REF!</f>
        <v>#REF!</v>
      </c>
      <c r="K4" s="8" t="e">
        <f>#REF!+#REF!+K7+#REF!+#REF!</f>
        <v>#REF!</v>
      </c>
      <c r="L4" s="8" t="e">
        <f>#REF!+#REF!+L7+#REF!+#REF!</f>
        <v>#REF!</v>
      </c>
      <c r="M4" s="8">
        <f>M7</f>
        <v>3000000</v>
      </c>
      <c r="N4" s="8">
        <f>N7</f>
        <v>3150000</v>
      </c>
      <c r="O4" s="8">
        <f aca="true" t="shared" si="0" ref="O4:AD4">O7</f>
        <v>2020000</v>
      </c>
      <c r="P4" s="8">
        <f t="shared" si="0"/>
        <v>2120000</v>
      </c>
      <c r="Q4" s="8">
        <f>Q7</f>
        <v>1250000</v>
      </c>
      <c r="R4" s="8">
        <f t="shared" si="0"/>
        <v>0</v>
      </c>
      <c r="S4" s="8">
        <f t="shared" si="0"/>
        <v>0</v>
      </c>
      <c r="T4" s="8">
        <f t="shared" si="0"/>
        <v>0</v>
      </c>
      <c r="U4" s="8">
        <f t="shared" si="0"/>
        <v>0</v>
      </c>
      <c r="V4" s="8">
        <f t="shared" si="0"/>
        <v>0</v>
      </c>
      <c r="W4" s="8">
        <f t="shared" si="0"/>
        <v>0</v>
      </c>
      <c r="X4" s="8">
        <f t="shared" si="0"/>
        <v>0</v>
      </c>
      <c r="Y4" s="8">
        <f t="shared" si="0"/>
        <v>0</v>
      </c>
      <c r="Z4" s="8">
        <f t="shared" si="0"/>
        <v>0</v>
      </c>
      <c r="AA4" s="8">
        <f t="shared" si="0"/>
        <v>0</v>
      </c>
      <c r="AB4" s="8">
        <f t="shared" si="0"/>
        <v>0</v>
      </c>
      <c r="AC4" s="8">
        <f t="shared" si="0"/>
        <v>0</v>
      </c>
      <c r="AD4" s="8">
        <f t="shared" si="0"/>
        <v>0</v>
      </c>
    </row>
    <row r="5" spans="1:30" ht="24" customHeight="1" thickBot="1">
      <c r="A5" s="17"/>
      <c r="B5" s="17"/>
      <c r="C5" s="302"/>
      <c r="D5" s="302"/>
      <c r="E5" s="302"/>
      <c r="F5" s="302"/>
      <c r="G5" s="303"/>
      <c r="H5" s="303"/>
      <c r="I5" s="303"/>
      <c r="J5" s="303"/>
      <c r="K5" s="303"/>
      <c r="L5" s="303"/>
      <c r="M5" s="303"/>
      <c r="N5" s="282"/>
      <c r="O5" s="282"/>
      <c r="P5" s="282"/>
      <c r="Q5" s="282"/>
      <c r="R5" s="282"/>
      <c r="S5" s="430">
        <v>1319000</v>
      </c>
      <c r="T5" s="431"/>
      <c r="U5" s="431"/>
      <c r="V5" s="431"/>
      <c r="W5" s="430">
        <v>1398000</v>
      </c>
      <c r="X5" s="431"/>
      <c r="Y5" s="431"/>
      <c r="Z5" s="431"/>
      <c r="AA5" s="430">
        <v>1398000</v>
      </c>
      <c r="AB5" s="282"/>
      <c r="AC5" s="282"/>
      <c r="AD5" s="432">
        <f>S5+W5+AA5</f>
        <v>4115000</v>
      </c>
    </row>
    <row r="6" spans="1:30" ht="15" hidden="1" thickBot="1">
      <c r="A6" s="17"/>
      <c r="B6" s="17"/>
      <c r="C6" s="302"/>
      <c r="D6" s="302"/>
      <c r="E6" s="302"/>
      <c r="F6" s="302"/>
      <c r="G6" s="303"/>
      <c r="H6" s="303"/>
      <c r="I6" s="303"/>
      <c r="J6" s="303"/>
      <c r="K6" s="303"/>
      <c r="L6" s="303"/>
      <c r="M6" s="303"/>
      <c r="N6" s="282"/>
      <c r="O6" s="282"/>
      <c r="P6" s="282"/>
      <c r="Q6" s="282"/>
      <c r="R6" s="282"/>
      <c r="S6" s="282"/>
      <c r="T6" s="282"/>
      <c r="U6" s="282"/>
      <c r="V6" s="282"/>
      <c r="W6" s="282"/>
      <c r="X6" s="282"/>
      <c r="Y6" s="282"/>
      <c r="Z6" s="282"/>
      <c r="AA6" s="282"/>
      <c r="AB6" s="282"/>
      <c r="AC6" s="282"/>
      <c r="AD6" s="282"/>
    </row>
    <row r="7" spans="1:30" ht="20.25" customHeight="1" thickBot="1">
      <c r="A7" s="304"/>
      <c r="B7" s="643" t="s">
        <v>344</v>
      </c>
      <c r="C7" s="644"/>
      <c r="D7" s="644"/>
      <c r="E7" s="644"/>
      <c r="F7" s="645"/>
      <c r="G7" s="283">
        <f>G8+G28+G32</f>
        <v>4850000</v>
      </c>
      <c r="H7" s="283">
        <f aca="true" t="shared" si="1" ref="H7:AD7">H8+H28+H32</f>
        <v>3347000</v>
      </c>
      <c r="I7" s="283">
        <f t="shared" si="1"/>
        <v>3467000</v>
      </c>
      <c r="J7" s="283">
        <f t="shared" si="1"/>
        <v>5150000</v>
      </c>
      <c r="K7" s="283">
        <f t="shared" si="1"/>
        <v>5990000</v>
      </c>
      <c r="L7" s="283">
        <f t="shared" si="1"/>
        <v>3000000</v>
      </c>
      <c r="M7" s="283">
        <f>M8+M28+M32</f>
        <v>3000000</v>
      </c>
      <c r="N7" s="283">
        <f>N8+N28+N32</f>
        <v>3150000</v>
      </c>
      <c r="O7" s="283">
        <f t="shared" si="1"/>
        <v>2020000</v>
      </c>
      <c r="P7" s="283">
        <f>P8+P28+P32</f>
        <v>2120000</v>
      </c>
      <c r="Q7" s="283">
        <f>Q8+Q28+Q32</f>
        <v>1250000</v>
      </c>
      <c r="R7" s="283">
        <f t="shared" si="1"/>
        <v>0</v>
      </c>
      <c r="S7" s="285">
        <f t="shared" si="1"/>
        <v>0</v>
      </c>
      <c r="T7" s="284">
        <f t="shared" si="1"/>
        <v>0</v>
      </c>
      <c r="U7" s="283">
        <f>U8+U28+U32</f>
        <v>0</v>
      </c>
      <c r="V7" s="283">
        <f t="shared" si="1"/>
        <v>0</v>
      </c>
      <c r="W7" s="283">
        <f t="shared" si="1"/>
        <v>0</v>
      </c>
      <c r="X7" s="283">
        <f t="shared" si="1"/>
        <v>0</v>
      </c>
      <c r="Y7" s="283">
        <f t="shared" si="1"/>
        <v>0</v>
      </c>
      <c r="Z7" s="283">
        <f t="shared" si="1"/>
        <v>0</v>
      </c>
      <c r="AA7" s="283">
        <f t="shared" si="1"/>
        <v>0</v>
      </c>
      <c r="AB7" s="283">
        <f t="shared" si="1"/>
        <v>0</v>
      </c>
      <c r="AC7" s="283">
        <f t="shared" si="1"/>
        <v>0</v>
      </c>
      <c r="AD7" s="283">
        <f t="shared" si="1"/>
        <v>0</v>
      </c>
    </row>
    <row r="8" spans="1:30" ht="15.75" hidden="1" thickBot="1">
      <c r="A8" s="625" t="s">
        <v>120</v>
      </c>
      <c r="B8" s="621"/>
      <c r="C8" s="622"/>
      <c r="D8" s="622"/>
      <c r="E8" s="622"/>
      <c r="F8" s="623"/>
      <c r="G8" s="286">
        <f>G9+G12+G16+G18</f>
        <v>920000</v>
      </c>
      <c r="H8" s="286">
        <f aca="true" t="shared" si="2" ref="H8:AD8">H9+H12+H16+H18</f>
        <v>3347000</v>
      </c>
      <c r="I8" s="286">
        <f t="shared" si="2"/>
        <v>2206000</v>
      </c>
      <c r="J8" s="286">
        <f aca="true" t="shared" si="3" ref="J8:P8">J9+J12+J16+J18</f>
        <v>1060000</v>
      </c>
      <c r="K8" s="286">
        <f t="shared" si="3"/>
        <v>1990000</v>
      </c>
      <c r="L8" s="286">
        <f t="shared" si="3"/>
        <v>3000000</v>
      </c>
      <c r="M8" s="286">
        <f t="shared" si="3"/>
        <v>2500000</v>
      </c>
      <c r="N8" s="288">
        <f t="shared" si="3"/>
        <v>3150000</v>
      </c>
      <c r="O8" s="288">
        <f t="shared" si="3"/>
        <v>2020000</v>
      </c>
      <c r="P8" s="288">
        <f t="shared" si="3"/>
        <v>2120000</v>
      </c>
      <c r="Q8" s="288">
        <f>Q9+Q12+Q16+Q18</f>
        <v>1250000</v>
      </c>
      <c r="R8" s="289">
        <f t="shared" si="2"/>
        <v>0</v>
      </c>
      <c r="S8" s="291">
        <f t="shared" si="2"/>
        <v>0</v>
      </c>
      <c r="T8" s="292">
        <f t="shared" si="2"/>
        <v>0</v>
      </c>
      <c r="U8" s="290">
        <f>U9+U12+U16+U18</f>
        <v>0</v>
      </c>
      <c r="V8" s="289">
        <f t="shared" si="2"/>
        <v>0</v>
      </c>
      <c r="W8" s="288">
        <f t="shared" si="2"/>
        <v>0</v>
      </c>
      <c r="X8" s="290">
        <f t="shared" si="2"/>
        <v>0</v>
      </c>
      <c r="Y8" s="288">
        <f t="shared" si="2"/>
        <v>0</v>
      </c>
      <c r="Z8" s="289">
        <f t="shared" si="2"/>
        <v>0</v>
      </c>
      <c r="AA8" s="288">
        <f t="shared" si="2"/>
        <v>0</v>
      </c>
      <c r="AB8" s="290">
        <f t="shared" si="2"/>
        <v>0</v>
      </c>
      <c r="AC8" s="288">
        <f t="shared" si="2"/>
        <v>0</v>
      </c>
      <c r="AD8" s="288">
        <f t="shared" si="2"/>
        <v>0</v>
      </c>
    </row>
    <row r="9" spans="1:30" ht="15" customHeight="1" hidden="1" thickBot="1">
      <c r="A9" s="626"/>
      <c r="B9" s="9" t="s">
        <v>345</v>
      </c>
      <c r="C9" s="9" t="s">
        <v>60</v>
      </c>
      <c r="D9" s="9">
        <v>2</v>
      </c>
      <c r="E9" s="10" t="s">
        <v>91</v>
      </c>
      <c r="F9" s="104" t="s">
        <v>92</v>
      </c>
      <c r="G9" s="11">
        <f>SUM(G10:G11)</f>
        <v>0</v>
      </c>
      <c r="H9" s="11">
        <f>SUM(H10:H11)</f>
        <v>300000</v>
      </c>
      <c r="I9" s="12">
        <f>SUM(I10:I11)</f>
        <v>50000</v>
      </c>
      <c r="J9" s="11">
        <f aca="true" t="shared" si="4" ref="J9:P9">SUM(J10:J11)</f>
        <v>0</v>
      </c>
      <c r="K9" s="11">
        <f t="shared" si="4"/>
        <v>0</v>
      </c>
      <c r="L9" s="11">
        <f t="shared" si="4"/>
        <v>0</v>
      </c>
      <c r="M9" s="11">
        <f t="shared" si="4"/>
        <v>0</v>
      </c>
      <c r="N9" s="219">
        <f t="shared" si="4"/>
        <v>0</v>
      </c>
      <c r="O9" s="219">
        <f t="shared" si="4"/>
        <v>0</v>
      </c>
      <c r="P9" s="219">
        <f t="shared" si="4"/>
        <v>0</v>
      </c>
      <c r="Q9" s="219">
        <f>SUM(Q10:Q11)</f>
        <v>0</v>
      </c>
      <c r="R9" s="222">
        <f aca="true" t="shared" si="5" ref="R9:AD9">SUM(R10:R11)</f>
        <v>0</v>
      </c>
      <c r="S9" s="220">
        <f t="shared" si="5"/>
        <v>0</v>
      </c>
      <c r="T9" s="248">
        <f t="shared" si="5"/>
        <v>0</v>
      </c>
      <c r="U9" s="223">
        <f t="shared" si="5"/>
        <v>0</v>
      </c>
      <c r="V9" s="222">
        <f t="shared" si="5"/>
        <v>0</v>
      </c>
      <c r="W9" s="219">
        <f t="shared" si="5"/>
        <v>0</v>
      </c>
      <c r="X9" s="223">
        <f t="shared" si="5"/>
        <v>0</v>
      </c>
      <c r="Y9" s="219">
        <f t="shared" si="5"/>
        <v>0</v>
      </c>
      <c r="Z9" s="222">
        <f t="shared" si="5"/>
        <v>0</v>
      </c>
      <c r="AA9" s="219">
        <f t="shared" si="5"/>
        <v>0</v>
      </c>
      <c r="AB9" s="223">
        <f t="shared" si="5"/>
        <v>0</v>
      </c>
      <c r="AC9" s="219">
        <f t="shared" si="5"/>
        <v>0</v>
      </c>
      <c r="AD9" s="219">
        <f t="shared" si="5"/>
        <v>0</v>
      </c>
    </row>
    <row r="10" spans="1:30" ht="15" customHeight="1" hidden="1">
      <c r="A10" s="626"/>
      <c r="B10" s="305" t="s">
        <v>345</v>
      </c>
      <c r="C10" s="305" t="s">
        <v>60</v>
      </c>
      <c r="D10" s="306" t="s">
        <v>346</v>
      </c>
      <c r="E10" s="305" t="s">
        <v>347</v>
      </c>
      <c r="F10" s="307" t="s">
        <v>348</v>
      </c>
      <c r="G10" s="308">
        <v>0</v>
      </c>
      <c r="H10" s="308">
        <v>0</v>
      </c>
      <c r="I10" s="309">
        <v>50000</v>
      </c>
      <c r="J10" s="308">
        <v>0</v>
      </c>
      <c r="K10" s="308">
        <v>0</v>
      </c>
      <c r="L10" s="308">
        <v>0</v>
      </c>
      <c r="M10" s="308">
        <v>0</v>
      </c>
      <c r="N10" s="310">
        <v>0</v>
      </c>
      <c r="O10" s="310">
        <v>0</v>
      </c>
      <c r="P10" s="310">
        <v>0</v>
      </c>
      <c r="Q10" s="310">
        <v>0</v>
      </c>
      <c r="R10" s="311">
        <v>0</v>
      </c>
      <c r="S10" s="313">
        <v>0</v>
      </c>
      <c r="T10" s="314">
        <v>0</v>
      </c>
      <c r="U10" s="312">
        <f>S10-T10</f>
        <v>0</v>
      </c>
      <c r="V10" s="311">
        <v>0</v>
      </c>
      <c r="W10" s="310">
        <v>0</v>
      </c>
      <c r="X10" s="312">
        <f>V10-W10</f>
        <v>0</v>
      </c>
      <c r="Y10" s="310">
        <v>0</v>
      </c>
      <c r="Z10" s="311">
        <v>0</v>
      </c>
      <c r="AA10" s="310">
        <v>0</v>
      </c>
      <c r="AB10" s="312">
        <f>Z10-AA10</f>
        <v>0</v>
      </c>
      <c r="AC10" s="310">
        <v>0</v>
      </c>
      <c r="AD10" s="218">
        <f aca="true" t="shared" si="6" ref="AD10:AD26">T10+Y10+AC10</f>
        <v>0</v>
      </c>
    </row>
    <row r="11" spans="1:30" ht="15" customHeight="1" hidden="1" thickBot="1">
      <c r="A11" s="627"/>
      <c r="B11" s="315" t="s">
        <v>345</v>
      </c>
      <c r="C11" s="315" t="s">
        <v>60</v>
      </c>
      <c r="D11" s="316" t="s">
        <v>346</v>
      </c>
      <c r="E11" s="315" t="s">
        <v>73</v>
      </c>
      <c r="F11" s="317" t="s">
        <v>349</v>
      </c>
      <c r="G11" s="318">
        <v>0</v>
      </c>
      <c r="H11" s="318">
        <v>300000</v>
      </c>
      <c r="I11" s="319">
        <v>0</v>
      </c>
      <c r="J11" s="318">
        <v>0</v>
      </c>
      <c r="K11" s="318">
        <v>0</v>
      </c>
      <c r="L11" s="318">
        <v>0</v>
      </c>
      <c r="M11" s="318">
        <v>0</v>
      </c>
      <c r="N11" s="320">
        <v>0</v>
      </c>
      <c r="O11" s="320">
        <v>0</v>
      </c>
      <c r="P11" s="320">
        <v>0</v>
      </c>
      <c r="Q11" s="320">
        <v>0</v>
      </c>
      <c r="R11" s="321">
        <v>0</v>
      </c>
      <c r="S11" s="323">
        <v>0</v>
      </c>
      <c r="T11" s="324">
        <v>0</v>
      </c>
      <c r="U11" s="322">
        <f>S11-T11</f>
        <v>0</v>
      </c>
      <c r="V11" s="321">
        <v>0</v>
      </c>
      <c r="W11" s="320">
        <v>0</v>
      </c>
      <c r="X11" s="322">
        <f>V11-W11</f>
        <v>0</v>
      </c>
      <c r="Y11" s="320">
        <v>0</v>
      </c>
      <c r="Z11" s="321">
        <v>0</v>
      </c>
      <c r="AA11" s="320">
        <v>0</v>
      </c>
      <c r="AB11" s="322">
        <f>Z11-AA11</f>
        <v>0</v>
      </c>
      <c r="AC11" s="320">
        <v>0</v>
      </c>
      <c r="AD11" s="218">
        <f t="shared" si="6"/>
        <v>0</v>
      </c>
    </row>
    <row r="12" spans="1:30" ht="15" customHeight="1" hidden="1" thickBot="1">
      <c r="A12" s="627"/>
      <c r="B12" s="9" t="s">
        <v>345</v>
      </c>
      <c r="C12" s="13" t="s">
        <v>61</v>
      </c>
      <c r="D12" s="13">
        <v>2</v>
      </c>
      <c r="E12" s="14" t="s">
        <v>91</v>
      </c>
      <c r="F12" s="15" t="s">
        <v>92</v>
      </c>
      <c r="G12" s="11">
        <f aca="true" t="shared" si="7" ref="G12:AD12">SUM(G13:G15)</f>
        <v>0</v>
      </c>
      <c r="H12" s="11">
        <f t="shared" si="7"/>
        <v>150000</v>
      </c>
      <c r="I12" s="12">
        <f t="shared" si="7"/>
        <v>0</v>
      </c>
      <c r="J12" s="11">
        <f aca="true" t="shared" si="8" ref="J12:P12">SUM(J13:J15)</f>
        <v>30000</v>
      </c>
      <c r="K12" s="11">
        <f t="shared" si="8"/>
        <v>0</v>
      </c>
      <c r="L12" s="11">
        <f t="shared" si="8"/>
        <v>0</v>
      </c>
      <c r="M12" s="11">
        <f t="shared" si="8"/>
        <v>0</v>
      </c>
      <c r="N12" s="219">
        <f t="shared" si="8"/>
        <v>0</v>
      </c>
      <c r="O12" s="219">
        <f t="shared" si="8"/>
        <v>0</v>
      </c>
      <c r="P12" s="219">
        <f t="shared" si="8"/>
        <v>0</v>
      </c>
      <c r="Q12" s="219">
        <f>SUM(Q13:Q15)</f>
        <v>0</v>
      </c>
      <c r="R12" s="222">
        <f t="shared" si="7"/>
        <v>0</v>
      </c>
      <c r="S12" s="220">
        <f t="shared" si="7"/>
        <v>0</v>
      </c>
      <c r="T12" s="248">
        <f t="shared" si="7"/>
        <v>0</v>
      </c>
      <c r="U12" s="223">
        <f>SUM(U13:U15)</f>
        <v>0</v>
      </c>
      <c r="V12" s="222">
        <f t="shared" si="7"/>
        <v>0</v>
      </c>
      <c r="W12" s="219">
        <f t="shared" si="7"/>
        <v>0</v>
      </c>
      <c r="X12" s="223">
        <f t="shared" si="7"/>
        <v>0</v>
      </c>
      <c r="Y12" s="219">
        <f t="shared" si="7"/>
        <v>0</v>
      </c>
      <c r="Z12" s="222">
        <f t="shared" si="7"/>
        <v>0</v>
      </c>
      <c r="AA12" s="219">
        <f t="shared" si="7"/>
        <v>0</v>
      </c>
      <c r="AB12" s="223">
        <f t="shared" si="7"/>
        <v>0</v>
      </c>
      <c r="AC12" s="219">
        <f t="shared" si="7"/>
        <v>0</v>
      </c>
      <c r="AD12" s="219">
        <f t="shared" si="7"/>
        <v>0</v>
      </c>
    </row>
    <row r="13" spans="1:30" ht="15" customHeight="1" hidden="1" thickBot="1">
      <c r="A13" s="627"/>
      <c r="B13" s="305" t="s">
        <v>345</v>
      </c>
      <c r="C13" s="315" t="s">
        <v>61</v>
      </c>
      <c r="D13" s="316" t="s">
        <v>350</v>
      </c>
      <c r="E13" s="315" t="s">
        <v>62</v>
      </c>
      <c r="F13" s="317" t="s">
        <v>63</v>
      </c>
      <c r="G13" s="318">
        <v>0</v>
      </c>
      <c r="H13" s="318">
        <v>110000</v>
      </c>
      <c r="I13" s="325">
        <v>0</v>
      </c>
      <c r="J13" s="326">
        <v>0</v>
      </c>
      <c r="K13" s="326">
        <v>0</v>
      </c>
      <c r="L13" s="326">
        <v>0</v>
      </c>
      <c r="M13" s="326">
        <v>0</v>
      </c>
      <c r="N13" s="327">
        <v>0</v>
      </c>
      <c r="O13" s="327">
        <v>0</v>
      </c>
      <c r="P13" s="327">
        <v>0</v>
      </c>
      <c r="Q13" s="327">
        <v>0</v>
      </c>
      <c r="R13" s="328">
        <v>0</v>
      </c>
      <c r="S13" s="330">
        <v>0</v>
      </c>
      <c r="T13" s="331">
        <v>0</v>
      </c>
      <c r="U13" s="329">
        <f>S13-T13</f>
        <v>0</v>
      </c>
      <c r="V13" s="328">
        <v>0</v>
      </c>
      <c r="W13" s="327">
        <v>0</v>
      </c>
      <c r="X13" s="329">
        <f>V13-W13</f>
        <v>0</v>
      </c>
      <c r="Y13" s="327">
        <v>0</v>
      </c>
      <c r="Z13" s="328">
        <v>0</v>
      </c>
      <c r="AA13" s="327">
        <v>0</v>
      </c>
      <c r="AB13" s="329">
        <f>Z13-AA13</f>
        <v>0</v>
      </c>
      <c r="AC13" s="327">
        <v>0</v>
      </c>
      <c r="AD13" s="218">
        <f t="shared" si="6"/>
        <v>0</v>
      </c>
    </row>
    <row r="14" spans="1:30" ht="15" customHeight="1" hidden="1" thickBot="1">
      <c r="A14" s="627"/>
      <c r="B14" s="315" t="s">
        <v>345</v>
      </c>
      <c r="C14" s="332" t="s">
        <v>61</v>
      </c>
      <c r="D14" s="333" t="s">
        <v>350</v>
      </c>
      <c r="E14" s="332" t="s">
        <v>347</v>
      </c>
      <c r="F14" s="334" t="s">
        <v>348</v>
      </c>
      <c r="G14" s="326">
        <v>0</v>
      </c>
      <c r="H14" s="326">
        <v>0</v>
      </c>
      <c r="I14" s="325">
        <v>0</v>
      </c>
      <c r="J14" s="326">
        <v>30000</v>
      </c>
      <c r="K14" s="326">
        <v>0</v>
      </c>
      <c r="L14" s="326">
        <v>0</v>
      </c>
      <c r="M14" s="326">
        <v>0</v>
      </c>
      <c r="N14" s="327">
        <v>0</v>
      </c>
      <c r="O14" s="327">
        <v>0</v>
      </c>
      <c r="P14" s="327">
        <v>0</v>
      </c>
      <c r="Q14" s="327">
        <v>0</v>
      </c>
      <c r="R14" s="328">
        <v>0</v>
      </c>
      <c r="S14" s="330">
        <v>0</v>
      </c>
      <c r="T14" s="331">
        <v>0</v>
      </c>
      <c r="U14" s="329">
        <f>S14-T14</f>
        <v>0</v>
      </c>
      <c r="V14" s="328">
        <v>0</v>
      </c>
      <c r="W14" s="327">
        <v>0</v>
      </c>
      <c r="X14" s="329">
        <f>V14-W14</f>
        <v>0</v>
      </c>
      <c r="Y14" s="327">
        <v>0</v>
      </c>
      <c r="Z14" s="328">
        <v>0</v>
      </c>
      <c r="AA14" s="327">
        <v>0</v>
      </c>
      <c r="AB14" s="329">
        <f>Z14-AA14</f>
        <v>0</v>
      </c>
      <c r="AC14" s="327">
        <v>0</v>
      </c>
      <c r="AD14" s="218">
        <f t="shared" si="6"/>
        <v>0</v>
      </c>
    </row>
    <row r="15" spans="1:30" ht="15" customHeight="1" hidden="1">
      <c r="A15" s="627"/>
      <c r="B15" s="315" t="s">
        <v>345</v>
      </c>
      <c r="C15" s="335" t="s">
        <v>61</v>
      </c>
      <c r="D15" s="336" t="s">
        <v>350</v>
      </c>
      <c r="E15" s="335" t="s">
        <v>73</v>
      </c>
      <c r="F15" s="337" t="s">
        <v>351</v>
      </c>
      <c r="G15" s="338">
        <v>0</v>
      </c>
      <c r="H15" s="338">
        <v>40000</v>
      </c>
      <c r="I15" s="339">
        <v>0</v>
      </c>
      <c r="J15" s="338">
        <v>0</v>
      </c>
      <c r="K15" s="338">
        <v>0</v>
      </c>
      <c r="L15" s="338">
        <v>0</v>
      </c>
      <c r="M15" s="338">
        <v>0</v>
      </c>
      <c r="N15" s="340">
        <v>0</v>
      </c>
      <c r="O15" s="340">
        <v>0</v>
      </c>
      <c r="P15" s="340">
        <v>0</v>
      </c>
      <c r="Q15" s="340">
        <v>0</v>
      </c>
      <c r="R15" s="341">
        <v>0</v>
      </c>
      <c r="S15" s="343">
        <v>0</v>
      </c>
      <c r="T15" s="344">
        <v>0</v>
      </c>
      <c r="U15" s="342">
        <f>S15-T15</f>
        <v>0</v>
      </c>
      <c r="V15" s="341">
        <v>0</v>
      </c>
      <c r="W15" s="340">
        <v>0</v>
      </c>
      <c r="X15" s="342">
        <f>V15-W15</f>
        <v>0</v>
      </c>
      <c r="Y15" s="340">
        <v>0</v>
      </c>
      <c r="Z15" s="341">
        <v>0</v>
      </c>
      <c r="AA15" s="340">
        <v>0</v>
      </c>
      <c r="AB15" s="342">
        <f>Z15-AA15</f>
        <v>0</v>
      </c>
      <c r="AC15" s="340">
        <v>0</v>
      </c>
      <c r="AD15" s="218">
        <f t="shared" si="6"/>
        <v>0</v>
      </c>
    </row>
    <row r="16" spans="1:30" ht="15" customHeight="1" hidden="1">
      <c r="A16" s="627"/>
      <c r="B16" s="9" t="s">
        <v>345</v>
      </c>
      <c r="C16" s="13" t="s">
        <v>59</v>
      </c>
      <c r="D16" s="13">
        <v>2</v>
      </c>
      <c r="E16" s="14" t="s">
        <v>91</v>
      </c>
      <c r="F16" s="15" t="s">
        <v>92</v>
      </c>
      <c r="G16" s="11">
        <f>G17</f>
        <v>0</v>
      </c>
      <c r="H16" s="11">
        <f aca="true" t="shared" si="9" ref="H16:AD16">H17</f>
        <v>0</v>
      </c>
      <c r="I16" s="11">
        <f t="shared" si="9"/>
        <v>0</v>
      </c>
      <c r="J16" s="11">
        <f t="shared" si="9"/>
        <v>30000</v>
      </c>
      <c r="K16" s="11">
        <f t="shared" si="9"/>
        <v>0</v>
      </c>
      <c r="L16" s="11">
        <f t="shared" si="9"/>
        <v>0</v>
      </c>
      <c r="M16" s="11">
        <f t="shared" si="9"/>
        <v>0</v>
      </c>
      <c r="N16" s="219">
        <f t="shared" si="9"/>
        <v>0</v>
      </c>
      <c r="O16" s="219">
        <f t="shared" si="9"/>
        <v>0</v>
      </c>
      <c r="P16" s="219">
        <f t="shared" si="9"/>
        <v>0</v>
      </c>
      <c r="Q16" s="219">
        <f t="shared" si="9"/>
        <v>0</v>
      </c>
      <c r="R16" s="222">
        <f t="shared" si="9"/>
        <v>0</v>
      </c>
      <c r="S16" s="220">
        <f t="shared" si="9"/>
        <v>0</v>
      </c>
      <c r="T16" s="248">
        <f t="shared" si="9"/>
        <v>0</v>
      </c>
      <c r="U16" s="223">
        <f t="shared" si="9"/>
        <v>0</v>
      </c>
      <c r="V16" s="222">
        <f t="shared" si="9"/>
        <v>0</v>
      </c>
      <c r="W16" s="219">
        <f t="shared" si="9"/>
        <v>0</v>
      </c>
      <c r="X16" s="223">
        <f t="shared" si="9"/>
        <v>0</v>
      </c>
      <c r="Y16" s="219">
        <f t="shared" si="9"/>
        <v>0</v>
      </c>
      <c r="Z16" s="222">
        <f t="shared" si="9"/>
        <v>0</v>
      </c>
      <c r="AA16" s="219">
        <f t="shared" si="9"/>
        <v>0</v>
      </c>
      <c r="AB16" s="223">
        <f t="shared" si="9"/>
        <v>0</v>
      </c>
      <c r="AC16" s="219">
        <f t="shared" si="9"/>
        <v>0</v>
      </c>
      <c r="AD16" s="219">
        <f t="shared" si="9"/>
        <v>0</v>
      </c>
    </row>
    <row r="17" spans="1:30" ht="15" customHeight="1" hidden="1">
      <c r="A17" s="627"/>
      <c r="B17" s="305" t="s">
        <v>345</v>
      </c>
      <c r="C17" s="332" t="s">
        <v>59</v>
      </c>
      <c r="D17" s="333" t="s">
        <v>352</v>
      </c>
      <c r="E17" s="335" t="s">
        <v>73</v>
      </c>
      <c r="F17" s="337" t="s">
        <v>351</v>
      </c>
      <c r="G17" s="338">
        <v>0</v>
      </c>
      <c r="H17" s="338">
        <v>0</v>
      </c>
      <c r="I17" s="339">
        <v>0</v>
      </c>
      <c r="J17" s="338">
        <v>30000</v>
      </c>
      <c r="K17" s="338">
        <v>0</v>
      </c>
      <c r="L17" s="338">
        <v>0</v>
      </c>
      <c r="M17" s="338">
        <v>0</v>
      </c>
      <c r="N17" s="340">
        <v>0</v>
      </c>
      <c r="O17" s="340">
        <v>0</v>
      </c>
      <c r="P17" s="340">
        <v>0</v>
      </c>
      <c r="Q17" s="340">
        <v>0</v>
      </c>
      <c r="R17" s="341">
        <v>0</v>
      </c>
      <c r="S17" s="343">
        <v>0</v>
      </c>
      <c r="T17" s="344">
        <v>0</v>
      </c>
      <c r="U17" s="342">
        <f>S17-T17</f>
        <v>0</v>
      </c>
      <c r="V17" s="341">
        <v>0</v>
      </c>
      <c r="W17" s="340">
        <v>0</v>
      </c>
      <c r="X17" s="342">
        <f>V17-W17</f>
        <v>0</v>
      </c>
      <c r="Y17" s="340">
        <v>0</v>
      </c>
      <c r="Z17" s="341">
        <v>0</v>
      </c>
      <c r="AA17" s="340">
        <v>0</v>
      </c>
      <c r="AB17" s="342">
        <f>Z17-AA17</f>
        <v>0</v>
      </c>
      <c r="AC17" s="340">
        <v>0</v>
      </c>
      <c r="AD17" s="218">
        <f t="shared" si="6"/>
        <v>0</v>
      </c>
    </row>
    <row r="18" spans="1:30" ht="19.5" customHeight="1" thickBot="1">
      <c r="A18" s="627"/>
      <c r="B18" s="9" t="s">
        <v>345</v>
      </c>
      <c r="C18" s="9" t="s">
        <v>64</v>
      </c>
      <c r="D18" s="9">
        <v>2</v>
      </c>
      <c r="E18" s="10" t="s">
        <v>91</v>
      </c>
      <c r="F18" s="104" t="s">
        <v>92</v>
      </c>
      <c r="G18" s="11">
        <f>SUM(G19:G26)</f>
        <v>920000</v>
      </c>
      <c r="H18" s="11">
        <f aca="true" t="shared" si="10" ref="H18:AD18">SUM(H19:H26)</f>
        <v>2897000</v>
      </c>
      <c r="I18" s="11">
        <f t="shared" si="10"/>
        <v>2156000</v>
      </c>
      <c r="J18" s="11">
        <f t="shared" si="10"/>
        <v>1000000</v>
      </c>
      <c r="K18" s="11">
        <f t="shared" si="10"/>
        <v>1990000</v>
      </c>
      <c r="L18" s="11">
        <f t="shared" si="10"/>
        <v>3000000</v>
      </c>
      <c r="M18" s="11">
        <f>SUM(M19:M26)</f>
        <v>2500000</v>
      </c>
      <c r="N18" s="219">
        <f>SUM(N19:N26)</f>
        <v>3150000</v>
      </c>
      <c r="O18" s="219">
        <f t="shared" si="10"/>
        <v>2020000</v>
      </c>
      <c r="P18" s="219">
        <f>SUM(P19:P26)</f>
        <v>2120000</v>
      </c>
      <c r="Q18" s="219">
        <f>SUM(Q19:Q26)</f>
        <v>1250000</v>
      </c>
      <c r="R18" s="219">
        <f t="shared" si="10"/>
        <v>0</v>
      </c>
      <c r="S18" s="220">
        <f t="shared" si="10"/>
        <v>0</v>
      </c>
      <c r="T18" s="248">
        <f t="shared" si="10"/>
        <v>0</v>
      </c>
      <c r="U18" s="219">
        <f>SUM(U19:U26)</f>
        <v>0</v>
      </c>
      <c r="V18" s="219">
        <f t="shared" si="10"/>
        <v>0</v>
      </c>
      <c r="W18" s="219">
        <f t="shared" si="10"/>
        <v>0</v>
      </c>
      <c r="X18" s="219">
        <f t="shared" si="10"/>
        <v>0</v>
      </c>
      <c r="Y18" s="219">
        <f t="shared" si="10"/>
        <v>0</v>
      </c>
      <c r="Z18" s="219">
        <f t="shared" si="10"/>
        <v>0</v>
      </c>
      <c r="AA18" s="219">
        <f t="shared" si="10"/>
        <v>0</v>
      </c>
      <c r="AB18" s="219">
        <f t="shared" si="10"/>
        <v>0</v>
      </c>
      <c r="AC18" s="219">
        <f t="shared" si="10"/>
        <v>0</v>
      </c>
      <c r="AD18" s="219">
        <f t="shared" si="10"/>
        <v>0</v>
      </c>
    </row>
    <row r="19" spans="1:30" ht="19.5" customHeight="1" thickBot="1">
      <c r="A19" s="627"/>
      <c r="B19" s="305" t="s">
        <v>345</v>
      </c>
      <c r="C19" s="345" t="s">
        <v>64</v>
      </c>
      <c r="D19" s="629" t="s">
        <v>353</v>
      </c>
      <c r="E19" s="346" t="s">
        <v>68</v>
      </c>
      <c r="F19" s="347" t="s">
        <v>69</v>
      </c>
      <c r="G19" s="348">
        <v>0</v>
      </c>
      <c r="H19" s="349">
        <v>0</v>
      </c>
      <c r="I19" s="350">
        <v>0</v>
      </c>
      <c r="J19" s="348">
        <v>0</v>
      </c>
      <c r="K19" s="348">
        <v>0</v>
      </c>
      <c r="L19" s="348">
        <v>100000</v>
      </c>
      <c r="M19" s="348">
        <v>50000</v>
      </c>
      <c r="N19" s="293">
        <v>200000</v>
      </c>
      <c r="O19" s="293">
        <v>200000</v>
      </c>
      <c r="P19" s="293">
        <v>200000</v>
      </c>
      <c r="Q19" s="293">
        <v>100000</v>
      </c>
      <c r="R19" s="351"/>
      <c r="S19" s="295"/>
      <c r="T19" s="296"/>
      <c r="U19" s="353"/>
      <c r="V19" s="294"/>
      <c r="W19" s="352"/>
      <c r="X19" s="353"/>
      <c r="Y19" s="352"/>
      <c r="Z19" s="294"/>
      <c r="AA19" s="352"/>
      <c r="AB19" s="353"/>
      <c r="AC19" s="352"/>
      <c r="AD19" s="218">
        <f t="shared" si="6"/>
        <v>0</v>
      </c>
    </row>
    <row r="20" spans="1:30" ht="19.5" customHeight="1" thickBot="1">
      <c r="A20" s="627"/>
      <c r="B20" s="354" t="s">
        <v>345</v>
      </c>
      <c r="C20" s="355" t="s">
        <v>64</v>
      </c>
      <c r="D20" s="626"/>
      <c r="E20" s="332" t="s">
        <v>62</v>
      </c>
      <c r="F20" s="334" t="s">
        <v>63</v>
      </c>
      <c r="G20" s="326">
        <v>70000</v>
      </c>
      <c r="H20" s="356">
        <v>0</v>
      </c>
      <c r="I20" s="325">
        <v>15000</v>
      </c>
      <c r="J20" s="326">
        <v>0</v>
      </c>
      <c r="K20" s="326">
        <v>450000</v>
      </c>
      <c r="L20" s="326">
        <v>500000</v>
      </c>
      <c r="M20" s="326">
        <v>400000</v>
      </c>
      <c r="N20" s="297">
        <v>400000</v>
      </c>
      <c r="O20" s="297">
        <v>200000</v>
      </c>
      <c r="P20" s="297">
        <v>200000</v>
      </c>
      <c r="Q20" s="297">
        <v>200000</v>
      </c>
      <c r="R20" s="357"/>
      <c r="S20" s="225"/>
      <c r="T20" s="249"/>
      <c r="U20" s="329"/>
      <c r="V20" s="224"/>
      <c r="W20" s="358"/>
      <c r="X20" s="329"/>
      <c r="Y20" s="358"/>
      <c r="Z20" s="224"/>
      <c r="AA20" s="358"/>
      <c r="AB20" s="329"/>
      <c r="AC20" s="358"/>
      <c r="AD20" s="218">
        <f t="shared" si="6"/>
        <v>0</v>
      </c>
    </row>
    <row r="21" spans="1:30" ht="19.5" customHeight="1" thickBot="1">
      <c r="A21" s="627"/>
      <c r="B21" s="354" t="s">
        <v>345</v>
      </c>
      <c r="C21" s="355" t="s">
        <v>64</v>
      </c>
      <c r="D21" s="626"/>
      <c r="E21" s="332" t="s">
        <v>65</v>
      </c>
      <c r="F21" s="334" t="s">
        <v>0</v>
      </c>
      <c r="G21" s="326">
        <v>0</v>
      </c>
      <c r="H21" s="356">
        <v>0</v>
      </c>
      <c r="I21" s="325">
        <v>15000</v>
      </c>
      <c r="J21" s="326">
        <v>0</v>
      </c>
      <c r="K21" s="326">
        <v>0</v>
      </c>
      <c r="L21" s="326">
        <v>0</v>
      </c>
      <c r="M21" s="326">
        <v>0</v>
      </c>
      <c r="N21" s="297"/>
      <c r="O21" s="297"/>
      <c r="P21" s="297"/>
      <c r="Q21" s="297"/>
      <c r="R21" s="357"/>
      <c r="S21" s="225"/>
      <c r="T21" s="249"/>
      <c r="U21" s="329"/>
      <c r="V21" s="224"/>
      <c r="W21" s="358"/>
      <c r="X21" s="329"/>
      <c r="Y21" s="358"/>
      <c r="Z21" s="224"/>
      <c r="AA21" s="358"/>
      <c r="AB21" s="329"/>
      <c r="AC21" s="358"/>
      <c r="AD21" s="218">
        <f t="shared" si="6"/>
        <v>0</v>
      </c>
    </row>
    <row r="22" spans="1:30" ht="19.5" customHeight="1" thickBot="1">
      <c r="A22" s="627"/>
      <c r="B22" s="354" t="s">
        <v>345</v>
      </c>
      <c r="C22" s="359" t="s">
        <v>64</v>
      </c>
      <c r="D22" s="626"/>
      <c r="E22" s="360" t="s">
        <v>70</v>
      </c>
      <c r="F22" s="361" t="s">
        <v>354</v>
      </c>
      <c r="G22" s="362">
        <v>0</v>
      </c>
      <c r="H22" s="363">
        <v>0</v>
      </c>
      <c r="I22" s="364">
        <v>25000</v>
      </c>
      <c r="J22" s="362">
        <v>0</v>
      </c>
      <c r="K22" s="362">
        <v>160000</v>
      </c>
      <c r="L22" s="362">
        <v>100000</v>
      </c>
      <c r="M22" s="362">
        <v>50000</v>
      </c>
      <c r="N22" s="297">
        <v>500000</v>
      </c>
      <c r="O22" s="297">
        <v>30000</v>
      </c>
      <c r="P22" s="297">
        <v>30000</v>
      </c>
      <c r="Q22" s="297">
        <v>50000</v>
      </c>
      <c r="R22" s="357"/>
      <c r="S22" s="225"/>
      <c r="T22" s="249"/>
      <c r="U22" s="365"/>
      <c r="V22" s="224"/>
      <c r="W22" s="358"/>
      <c r="X22" s="365"/>
      <c r="Y22" s="358"/>
      <c r="Z22" s="224"/>
      <c r="AA22" s="358"/>
      <c r="AB22" s="365"/>
      <c r="AC22" s="358"/>
      <c r="AD22" s="218">
        <f t="shared" si="6"/>
        <v>0</v>
      </c>
    </row>
    <row r="23" spans="1:30" ht="19.5" customHeight="1" thickBot="1">
      <c r="A23" s="627"/>
      <c r="B23" s="354" t="s">
        <v>345</v>
      </c>
      <c r="C23" s="332" t="s">
        <v>64</v>
      </c>
      <c r="D23" s="626"/>
      <c r="E23" s="332" t="s">
        <v>77</v>
      </c>
      <c r="F23" s="334" t="s">
        <v>355</v>
      </c>
      <c r="G23" s="326">
        <v>150000</v>
      </c>
      <c r="H23" s="326">
        <v>1400000</v>
      </c>
      <c r="I23" s="325">
        <v>450000</v>
      </c>
      <c r="J23" s="326">
        <v>0</v>
      </c>
      <c r="K23" s="326">
        <v>200000</v>
      </c>
      <c r="L23" s="326">
        <v>400000</v>
      </c>
      <c r="M23" s="326">
        <v>300000</v>
      </c>
      <c r="N23" s="297">
        <v>300000</v>
      </c>
      <c r="O23" s="297">
        <v>500000</v>
      </c>
      <c r="P23" s="297">
        <v>500000</v>
      </c>
      <c r="Q23" s="297">
        <v>300000</v>
      </c>
      <c r="R23" s="357"/>
      <c r="S23" s="225"/>
      <c r="T23" s="249"/>
      <c r="U23" s="329"/>
      <c r="V23" s="224"/>
      <c r="W23" s="358"/>
      <c r="X23" s="329"/>
      <c r="Y23" s="358"/>
      <c r="Z23" s="224"/>
      <c r="AA23" s="358"/>
      <c r="AB23" s="329"/>
      <c r="AC23" s="358"/>
      <c r="AD23" s="218">
        <f t="shared" si="6"/>
        <v>0</v>
      </c>
    </row>
    <row r="24" spans="1:30" ht="19.5" customHeight="1" thickBot="1">
      <c r="A24" s="627"/>
      <c r="B24" s="354" t="s">
        <v>345</v>
      </c>
      <c r="C24" s="366" t="s">
        <v>64</v>
      </c>
      <c r="D24" s="626"/>
      <c r="E24" s="315" t="s">
        <v>71</v>
      </c>
      <c r="F24" s="317" t="s">
        <v>356</v>
      </c>
      <c r="G24" s="318">
        <v>0</v>
      </c>
      <c r="H24" s="318">
        <v>550000</v>
      </c>
      <c r="I24" s="319">
        <v>570000</v>
      </c>
      <c r="J24" s="318">
        <v>1000000</v>
      </c>
      <c r="K24" s="318">
        <v>1070000</v>
      </c>
      <c r="L24" s="318">
        <v>1700000</v>
      </c>
      <c r="M24" s="318">
        <v>1600000</v>
      </c>
      <c r="N24" s="297">
        <v>1600000</v>
      </c>
      <c r="O24" s="297">
        <v>1000000</v>
      </c>
      <c r="P24" s="297">
        <v>1100000</v>
      </c>
      <c r="Q24" s="297">
        <v>500000</v>
      </c>
      <c r="R24" s="357"/>
      <c r="S24" s="225"/>
      <c r="T24" s="249"/>
      <c r="U24" s="322"/>
      <c r="V24" s="224"/>
      <c r="W24" s="358"/>
      <c r="X24" s="322"/>
      <c r="Y24" s="358"/>
      <c r="Z24" s="224"/>
      <c r="AA24" s="358"/>
      <c r="AB24" s="322"/>
      <c r="AC24" s="358"/>
      <c r="AD24" s="218">
        <f t="shared" si="6"/>
        <v>0</v>
      </c>
    </row>
    <row r="25" spans="1:30" ht="19.5" customHeight="1" thickBot="1">
      <c r="A25" s="627"/>
      <c r="B25" s="354" t="s">
        <v>345</v>
      </c>
      <c r="C25" s="355" t="s">
        <v>64</v>
      </c>
      <c r="D25" s="626"/>
      <c r="E25" s="315" t="s">
        <v>72</v>
      </c>
      <c r="F25" s="317" t="s">
        <v>357</v>
      </c>
      <c r="G25" s="318">
        <v>0</v>
      </c>
      <c r="H25" s="318">
        <v>550000</v>
      </c>
      <c r="I25" s="325">
        <v>620000</v>
      </c>
      <c r="J25" s="326">
        <v>0</v>
      </c>
      <c r="K25" s="326">
        <v>0</v>
      </c>
      <c r="L25" s="326">
        <v>100000</v>
      </c>
      <c r="M25" s="326">
        <v>50000</v>
      </c>
      <c r="N25" s="297">
        <v>100000</v>
      </c>
      <c r="O25" s="297">
        <v>70000</v>
      </c>
      <c r="P25" s="297">
        <v>70000</v>
      </c>
      <c r="Q25" s="297">
        <v>50000</v>
      </c>
      <c r="R25" s="357"/>
      <c r="S25" s="225"/>
      <c r="T25" s="249"/>
      <c r="U25" s="329"/>
      <c r="V25" s="224"/>
      <c r="W25" s="358"/>
      <c r="X25" s="329"/>
      <c r="Y25" s="358"/>
      <c r="Z25" s="224"/>
      <c r="AA25" s="358"/>
      <c r="AB25" s="329"/>
      <c r="AC25" s="358"/>
      <c r="AD25" s="218">
        <f t="shared" si="6"/>
        <v>0</v>
      </c>
    </row>
    <row r="26" spans="1:30" ht="19.5" customHeight="1" thickBot="1">
      <c r="A26" s="628"/>
      <c r="B26" s="367" t="s">
        <v>345</v>
      </c>
      <c r="C26" s="368" t="s">
        <v>64</v>
      </c>
      <c r="D26" s="630"/>
      <c r="E26" s="335" t="s">
        <v>73</v>
      </c>
      <c r="F26" s="337" t="s">
        <v>349</v>
      </c>
      <c r="G26" s="338">
        <v>700000</v>
      </c>
      <c r="H26" s="338">
        <v>397000</v>
      </c>
      <c r="I26" s="369">
        <v>461000</v>
      </c>
      <c r="J26" s="370">
        <v>0</v>
      </c>
      <c r="K26" s="370">
        <v>110000</v>
      </c>
      <c r="L26" s="370">
        <v>100000</v>
      </c>
      <c r="M26" s="370">
        <v>50000</v>
      </c>
      <c r="N26" s="298">
        <v>50000</v>
      </c>
      <c r="O26" s="298">
        <v>20000</v>
      </c>
      <c r="P26" s="298">
        <v>20000</v>
      </c>
      <c r="Q26" s="298">
        <v>50000</v>
      </c>
      <c r="R26" s="371"/>
      <c r="S26" s="300"/>
      <c r="T26" s="301"/>
      <c r="U26" s="373"/>
      <c r="V26" s="299"/>
      <c r="W26" s="372"/>
      <c r="X26" s="373"/>
      <c r="Y26" s="372"/>
      <c r="Z26" s="299"/>
      <c r="AA26" s="372"/>
      <c r="AB26" s="373"/>
      <c r="AC26" s="372"/>
      <c r="AD26" s="218">
        <f t="shared" si="6"/>
        <v>0</v>
      </c>
    </row>
    <row r="27" spans="1:30" ht="14.25">
      <c r="A27" s="16"/>
      <c r="B27" s="17"/>
      <c r="C27" s="17"/>
      <c r="D27" s="17"/>
      <c r="E27" s="17"/>
      <c r="F27" s="17"/>
      <c r="G27" s="18"/>
      <c r="H27" s="18"/>
      <c r="I27" s="18"/>
      <c r="J27" s="18"/>
      <c r="K27" s="18"/>
      <c r="L27" s="18"/>
      <c r="M27" s="18"/>
      <c r="N27" s="374"/>
      <c r="O27" s="374"/>
      <c r="P27" s="374"/>
      <c r="Q27" s="374"/>
      <c r="R27" s="374"/>
      <c r="S27" s="374"/>
      <c r="T27" s="374"/>
      <c r="U27" s="374"/>
      <c r="V27" s="374"/>
      <c r="W27" s="374"/>
      <c r="X27" s="374"/>
      <c r="Y27" s="374"/>
      <c r="Z27" s="374"/>
      <c r="AA27" s="374"/>
      <c r="AB27" s="374"/>
      <c r="AC27" s="374"/>
      <c r="AD27" s="375"/>
    </row>
    <row r="28" spans="1:30" ht="15.75" hidden="1" thickBot="1">
      <c r="A28" s="629" t="s">
        <v>358</v>
      </c>
      <c r="B28" s="653"/>
      <c r="C28" s="654"/>
      <c r="D28" s="654"/>
      <c r="E28" s="654"/>
      <c r="F28" s="655"/>
      <c r="G28" s="286">
        <f aca="true" t="shared" si="11" ref="G28:AD28">G29</f>
        <v>3930000</v>
      </c>
      <c r="H28" s="286">
        <f t="shared" si="11"/>
        <v>0</v>
      </c>
      <c r="I28" s="287">
        <f t="shared" si="11"/>
        <v>1000000</v>
      </c>
      <c r="J28" s="286">
        <f t="shared" si="11"/>
        <v>4090000</v>
      </c>
      <c r="K28" s="286">
        <f t="shared" si="11"/>
        <v>4000000</v>
      </c>
      <c r="L28" s="286">
        <f t="shared" si="11"/>
        <v>0</v>
      </c>
      <c r="M28" s="286">
        <f t="shared" si="11"/>
        <v>500000</v>
      </c>
      <c r="N28" s="288">
        <f t="shared" si="11"/>
        <v>0</v>
      </c>
      <c r="O28" s="288">
        <f t="shared" si="11"/>
        <v>0</v>
      </c>
      <c r="P28" s="291"/>
      <c r="Q28" s="291"/>
      <c r="R28" s="289">
        <f t="shared" si="11"/>
        <v>0</v>
      </c>
      <c r="S28" s="291">
        <f t="shared" si="11"/>
        <v>0</v>
      </c>
      <c r="T28" s="292">
        <f t="shared" si="11"/>
        <v>0</v>
      </c>
      <c r="U28" s="390"/>
      <c r="V28" s="289">
        <f t="shared" si="11"/>
        <v>0</v>
      </c>
      <c r="W28" s="288">
        <f t="shared" si="11"/>
        <v>0</v>
      </c>
      <c r="X28" s="290">
        <f t="shared" si="11"/>
        <v>0</v>
      </c>
      <c r="Y28" s="288">
        <f t="shared" si="11"/>
        <v>0</v>
      </c>
      <c r="Z28" s="289">
        <f t="shared" si="11"/>
        <v>0</v>
      </c>
      <c r="AA28" s="288">
        <f t="shared" si="11"/>
        <v>0</v>
      </c>
      <c r="AB28" s="290">
        <f t="shared" si="11"/>
        <v>0</v>
      </c>
      <c r="AC28" s="288">
        <f t="shared" si="11"/>
        <v>0</v>
      </c>
      <c r="AD28" s="288">
        <f t="shared" si="11"/>
        <v>0</v>
      </c>
    </row>
    <row r="29" spans="1:30" ht="15.75" hidden="1" thickBot="1">
      <c r="A29" s="626"/>
      <c r="B29" s="9" t="s">
        <v>345</v>
      </c>
      <c r="C29" s="9" t="s">
        <v>64</v>
      </c>
      <c r="D29" s="9">
        <v>2</v>
      </c>
      <c r="E29" s="10" t="s">
        <v>359</v>
      </c>
      <c r="F29" s="104" t="s">
        <v>360</v>
      </c>
      <c r="G29" s="11">
        <f aca="true" t="shared" si="12" ref="G29:AD29">SUM(G30)</f>
        <v>3930000</v>
      </c>
      <c r="H29" s="11">
        <f t="shared" si="12"/>
        <v>0</v>
      </c>
      <c r="I29" s="12">
        <f t="shared" si="12"/>
        <v>1000000</v>
      </c>
      <c r="J29" s="11">
        <f t="shared" si="12"/>
        <v>4090000</v>
      </c>
      <c r="K29" s="11">
        <f t="shared" si="12"/>
        <v>4000000</v>
      </c>
      <c r="L29" s="11">
        <f t="shared" si="12"/>
        <v>0</v>
      </c>
      <c r="M29" s="11">
        <f t="shared" si="12"/>
        <v>500000</v>
      </c>
      <c r="N29" s="219">
        <f t="shared" si="12"/>
        <v>0</v>
      </c>
      <c r="O29" s="219">
        <f t="shared" si="12"/>
        <v>0</v>
      </c>
      <c r="P29" s="220"/>
      <c r="Q29" s="220"/>
      <c r="R29" s="222">
        <f t="shared" si="12"/>
        <v>0</v>
      </c>
      <c r="S29" s="220">
        <f t="shared" si="12"/>
        <v>0</v>
      </c>
      <c r="T29" s="248">
        <f t="shared" si="12"/>
        <v>0</v>
      </c>
      <c r="U29" s="221"/>
      <c r="V29" s="222">
        <f t="shared" si="12"/>
        <v>0</v>
      </c>
      <c r="W29" s="219">
        <f t="shared" si="12"/>
        <v>0</v>
      </c>
      <c r="X29" s="223">
        <f t="shared" si="12"/>
        <v>0</v>
      </c>
      <c r="Y29" s="219">
        <f t="shared" si="12"/>
        <v>0</v>
      </c>
      <c r="Z29" s="222">
        <f t="shared" si="12"/>
        <v>0</v>
      </c>
      <c r="AA29" s="219">
        <f t="shared" si="12"/>
        <v>0</v>
      </c>
      <c r="AB29" s="223">
        <f t="shared" si="12"/>
        <v>0</v>
      </c>
      <c r="AC29" s="219">
        <f t="shared" si="12"/>
        <v>0</v>
      </c>
      <c r="AD29" s="219">
        <f t="shared" si="12"/>
        <v>0</v>
      </c>
    </row>
    <row r="30" spans="1:30" ht="21" customHeight="1" hidden="1">
      <c r="A30" s="628"/>
      <c r="B30" s="376" t="s">
        <v>345</v>
      </c>
      <c r="C30" s="376" t="s">
        <v>64</v>
      </c>
      <c r="D30" s="376">
        <v>2</v>
      </c>
      <c r="E30" s="376" t="s">
        <v>361</v>
      </c>
      <c r="F30" s="377" t="s">
        <v>362</v>
      </c>
      <c r="G30" s="378">
        <v>3930000</v>
      </c>
      <c r="H30" s="378">
        <v>0</v>
      </c>
      <c r="I30" s="379">
        <v>1000000</v>
      </c>
      <c r="J30" s="378">
        <v>4090000</v>
      </c>
      <c r="K30" s="378">
        <v>4000000</v>
      </c>
      <c r="L30" s="378">
        <v>0</v>
      </c>
      <c r="M30" s="378">
        <v>500000</v>
      </c>
      <c r="N30" s="380">
        <v>0</v>
      </c>
      <c r="O30" s="380">
        <v>0</v>
      </c>
      <c r="P30" s="386"/>
      <c r="Q30" s="386"/>
      <c r="R30" s="381">
        <v>0</v>
      </c>
      <c r="S30" s="383"/>
      <c r="T30" s="384"/>
      <c r="U30" s="384"/>
      <c r="V30" s="381">
        <v>0</v>
      </c>
      <c r="W30" s="383"/>
      <c r="X30" s="385">
        <f>V30-W30</f>
        <v>0</v>
      </c>
      <c r="Y30" s="383"/>
      <c r="Z30" s="381">
        <v>0</v>
      </c>
      <c r="AA30" s="383"/>
      <c r="AB30" s="385">
        <f>Z30-AA30</f>
        <v>0</v>
      </c>
      <c r="AC30" s="383"/>
      <c r="AD30" s="218">
        <f>O30+T30+Y30</f>
        <v>0</v>
      </c>
    </row>
    <row r="31" spans="1:30" ht="14.25" hidden="1">
      <c r="A31" s="16"/>
      <c r="B31" s="17"/>
      <c r="C31" s="17"/>
      <c r="D31" s="17"/>
      <c r="E31" s="17"/>
      <c r="F31" s="17"/>
      <c r="G31" s="18"/>
      <c r="H31" s="18"/>
      <c r="I31" s="18"/>
      <c r="J31" s="18"/>
      <c r="K31" s="18"/>
      <c r="L31" s="18"/>
      <c r="M31" s="18"/>
      <c r="N31" s="374"/>
      <c r="O31" s="374"/>
      <c r="P31" s="374"/>
      <c r="Q31" s="374"/>
      <c r="R31" s="374"/>
      <c r="S31" s="374"/>
      <c r="T31" s="374"/>
      <c r="U31" s="374"/>
      <c r="V31" s="374"/>
      <c r="W31" s="374"/>
      <c r="X31" s="374"/>
      <c r="Y31" s="374"/>
      <c r="Z31" s="374"/>
      <c r="AA31" s="374"/>
      <c r="AB31" s="374"/>
      <c r="AC31" s="374"/>
      <c r="AD31" s="375"/>
    </row>
    <row r="32" spans="1:30" ht="15.75" hidden="1" thickBot="1">
      <c r="A32" s="629" t="s">
        <v>363</v>
      </c>
      <c r="B32" s="653"/>
      <c r="C32" s="654"/>
      <c r="D32" s="654"/>
      <c r="E32" s="654"/>
      <c r="F32" s="655"/>
      <c r="G32" s="286">
        <f aca="true" t="shared" si="13" ref="G32:AD32">G33</f>
        <v>0</v>
      </c>
      <c r="H32" s="286">
        <f t="shared" si="13"/>
        <v>0</v>
      </c>
      <c r="I32" s="287">
        <f t="shared" si="13"/>
        <v>261000</v>
      </c>
      <c r="J32" s="286">
        <f t="shared" si="13"/>
        <v>0</v>
      </c>
      <c r="K32" s="286">
        <f t="shared" si="13"/>
        <v>0</v>
      </c>
      <c r="L32" s="286">
        <f t="shared" si="13"/>
        <v>0</v>
      </c>
      <c r="M32" s="286">
        <f t="shared" si="13"/>
        <v>0</v>
      </c>
      <c r="N32" s="288">
        <f t="shared" si="13"/>
        <v>0</v>
      </c>
      <c r="O32" s="288">
        <f t="shared" si="13"/>
        <v>0</v>
      </c>
      <c r="P32" s="291"/>
      <c r="Q32" s="291"/>
      <c r="R32" s="289">
        <f t="shared" si="13"/>
        <v>0</v>
      </c>
      <c r="S32" s="291">
        <f t="shared" si="13"/>
        <v>0</v>
      </c>
      <c r="T32" s="292">
        <f t="shared" si="13"/>
        <v>0</v>
      </c>
      <c r="U32" s="390"/>
      <c r="V32" s="289">
        <f t="shared" si="13"/>
        <v>0</v>
      </c>
      <c r="W32" s="288">
        <f t="shared" si="13"/>
        <v>0</v>
      </c>
      <c r="X32" s="290">
        <f t="shared" si="13"/>
        <v>0</v>
      </c>
      <c r="Y32" s="288">
        <f t="shared" si="13"/>
        <v>0</v>
      </c>
      <c r="Z32" s="289">
        <f t="shared" si="13"/>
        <v>0</v>
      </c>
      <c r="AA32" s="288">
        <f t="shared" si="13"/>
        <v>0</v>
      </c>
      <c r="AB32" s="290">
        <f t="shared" si="13"/>
        <v>0</v>
      </c>
      <c r="AC32" s="288">
        <f t="shared" si="13"/>
        <v>0</v>
      </c>
      <c r="AD32" s="288">
        <f t="shared" si="13"/>
        <v>0</v>
      </c>
    </row>
    <row r="33" spans="1:30" ht="15.75" hidden="1" thickBot="1">
      <c r="A33" s="626"/>
      <c r="B33" s="9" t="s">
        <v>345</v>
      </c>
      <c r="C33" s="9" t="s">
        <v>64</v>
      </c>
      <c r="D33" s="9">
        <v>2</v>
      </c>
      <c r="E33" s="10" t="s">
        <v>364</v>
      </c>
      <c r="F33" s="104" t="s">
        <v>365</v>
      </c>
      <c r="G33" s="11">
        <f aca="true" t="shared" si="14" ref="G33:AD33">SUM(G34)</f>
        <v>0</v>
      </c>
      <c r="H33" s="11">
        <f t="shared" si="14"/>
        <v>0</v>
      </c>
      <c r="I33" s="12">
        <f t="shared" si="14"/>
        <v>261000</v>
      </c>
      <c r="J33" s="11">
        <f t="shared" si="14"/>
        <v>0</v>
      </c>
      <c r="K33" s="11">
        <f t="shared" si="14"/>
        <v>0</v>
      </c>
      <c r="L33" s="11">
        <f t="shared" si="14"/>
        <v>0</v>
      </c>
      <c r="M33" s="11">
        <f t="shared" si="14"/>
        <v>0</v>
      </c>
      <c r="N33" s="219">
        <f t="shared" si="14"/>
        <v>0</v>
      </c>
      <c r="O33" s="219">
        <f t="shared" si="14"/>
        <v>0</v>
      </c>
      <c r="P33" s="220"/>
      <c r="Q33" s="220"/>
      <c r="R33" s="222">
        <f t="shared" si="14"/>
        <v>0</v>
      </c>
      <c r="S33" s="220">
        <f t="shared" si="14"/>
        <v>0</v>
      </c>
      <c r="T33" s="248">
        <f t="shared" si="14"/>
        <v>0</v>
      </c>
      <c r="U33" s="221"/>
      <c r="V33" s="222">
        <f t="shared" si="14"/>
        <v>0</v>
      </c>
      <c r="W33" s="219">
        <f t="shared" si="14"/>
        <v>0</v>
      </c>
      <c r="X33" s="223">
        <f t="shared" si="14"/>
        <v>0</v>
      </c>
      <c r="Y33" s="219">
        <f t="shared" si="14"/>
        <v>0</v>
      </c>
      <c r="Z33" s="222">
        <f t="shared" si="14"/>
        <v>0</v>
      </c>
      <c r="AA33" s="219">
        <f t="shared" si="14"/>
        <v>0</v>
      </c>
      <c r="AB33" s="223">
        <f t="shared" si="14"/>
        <v>0</v>
      </c>
      <c r="AC33" s="219">
        <f t="shared" si="14"/>
        <v>0</v>
      </c>
      <c r="AD33" s="219">
        <f t="shared" si="14"/>
        <v>0</v>
      </c>
    </row>
    <row r="34" spans="1:30" ht="15" hidden="1" thickBot="1">
      <c r="A34" s="628"/>
      <c r="B34" s="376" t="s">
        <v>345</v>
      </c>
      <c r="C34" s="376" t="s">
        <v>64</v>
      </c>
      <c r="D34" s="376">
        <v>2</v>
      </c>
      <c r="E34" s="376" t="s">
        <v>366</v>
      </c>
      <c r="F34" s="377" t="s">
        <v>367</v>
      </c>
      <c r="G34" s="378">
        <v>0</v>
      </c>
      <c r="H34" s="378">
        <v>0</v>
      </c>
      <c r="I34" s="378">
        <v>261000</v>
      </c>
      <c r="J34" s="378">
        <v>0</v>
      </c>
      <c r="K34" s="378">
        <v>0</v>
      </c>
      <c r="L34" s="378">
        <v>0</v>
      </c>
      <c r="M34" s="378">
        <v>0</v>
      </c>
      <c r="N34" s="380">
        <v>0</v>
      </c>
      <c r="O34" s="380">
        <v>0</v>
      </c>
      <c r="P34" s="386"/>
      <c r="Q34" s="386"/>
      <c r="R34" s="381">
        <v>0</v>
      </c>
      <c r="S34" s="386">
        <v>0</v>
      </c>
      <c r="T34" s="387">
        <v>0</v>
      </c>
      <c r="U34" s="391"/>
      <c r="V34" s="381">
        <v>0</v>
      </c>
      <c r="W34" s="380">
        <v>0</v>
      </c>
      <c r="X34" s="382">
        <f>V34-W34</f>
        <v>0</v>
      </c>
      <c r="Y34" s="380">
        <v>0</v>
      </c>
      <c r="Z34" s="381">
        <v>0</v>
      </c>
      <c r="AA34" s="380">
        <v>0</v>
      </c>
      <c r="AB34" s="382">
        <f>Z34-AA34</f>
        <v>0</v>
      </c>
      <c r="AC34" s="380">
        <v>0</v>
      </c>
      <c r="AD34" s="218">
        <f>O34+T34+Y34</f>
        <v>0</v>
      </c>
    </row>
    <row r="35" spans="1:30" ht="14.25">
      <c r="A35" s="17"/>
      <c r="B35" s="17"/>
      <c r="C35" s="302"/>
      <c r="D35" s="302"/>
      <c r="E35" s="302"/>
      <c r="F35" s="302"/>
      <c r="G35" s="303"/>
      <c r="H35" s="303"/>
      <c r="I35" s="303"/>
      <c r="J35" s="303"/>
      <c r="K35" s="303"/>
      <c r="L35" s="303"/>
      <c r="M35" s="303"/>
      <c r="N35" s="282"/>
      <c r="O35" s="282"/>
      <c r="P35" s="282"/>
      <c r="Q35" s="282"/>
      <c r="R35" s="282"/>
      <c r="S35" s="282"/>
      <c r="T35" s="282"/>
      <c r="U35" s="282"/>
      <c r="V35" s="282"/>
      <c r="W35" s="282"/>
      <c r="X35" s="282"/>
      <c r="Y35" s="282"/>
      <c r="Z35" s="282"/>
      <c r="AA35" s="282"/>
      <c r="AB35" s="282"/>
      <c r="AC35" s="282"/>
      <c r="AD35" s="282"/>
    </row>
    <row r="36" spans="1:30" ht="12.75">
      <c r="A36" s="195"/>
      <c r="B36" s="195"/>
      <c r="C36" s="195"/>
      <c r="D36" s="195"/>
      <c r="E36" s="195"/>
      <c r="F36" s="195"/>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row>
    <row r="37" spans="1:30" ht="13.5" thickBot="1">
      <c r="A37" s="195"/>
      <c r="B37" s="195"/>
      <c r="C37" s="195"/>
      <c r="D37" s="195"/>
      <c r="E37" s="195"/>
      <c r="F37" s="195"/>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row>
    <row r="38" spans="1:30" ht="23.25" customHeight="1" thickBot="1">
      <c r="A38" s="631" t="s">
        <v>200</v>
      </c>
      <c r="B38" s="648"/>
      <c r="C38" s="648"/>
      <c r="D38" s="648"/>
      <c r="E38" s="648"/>
      <c r="F38" s="649"/>
      <c r="G38" s="5">
        <v>2006</v>
      </c>
      <c r="H38" s="5">
        <v>2007</v>
      </c>
      <c r="I38" s="5" t="s">
        <v>27</v>
      </c>
      <c r="J38" s="5" t="s">
        <v>88</v>
      </c>
      <c r="K38" s="5" t="s">
        <v>89</v>
      </c>
      <c r="L38" s="5" t="s">
        <v>89</v>
      </c>
      <c r="M38" s="5" t="s">
        <v>4</v>
      </c>
      <c r="N38" s="194" t="s">
        <v>78</v>
      </c>
      <c r="O38" s="442" t="s">
        <v>119</v>
      </c>
      <c r="P38" s="441" t="s">
        <v>123</v>
      </c>
      <c r="Q38" s="441" t="s">
        <v>184</v>
      </c>
      <c r="R38" s="637" t="s">
        <v>196</v>
      </c>
      <c r="S38" s="638"/>
      <c r="T38" s="639"/>
      <c r="U38" s="255"/>
      <c r="V38" s="637" t="s">
        <v>331</v>
      </c>
      <c r="W38" s="646"/>
      <c r="X38" s="646"/>
      <c r="Y38" s="647"/>
      <c r="Z38" s="637" t="s">
        <v>396</v>
      </c>
      <c r="AA38" s="646"/>
      <c r="AB38" s="646"/>
      <c r="AC38" s="647"/>
      <c r="AD38" s="624" t="s">
        <v>399</v>
      </c>
    </row>
    <row r="39" spans="1:30" ht="54.75" customHeight="1" thickBot="1">
      <c r="A39" s="650"/>
      <c r="B39" s="651"/>
      <c r="C39" s="651"/>
      <c r="D39" s="651"/>
      <c r="E39" s="651"/>
      <c r="F39" s="652"/>
      <c r="G39" s="7" t="s">
        <v>90</v>
      </c>
      <c r="H39" s="7" t="s">
        <v>90</v>
      </c>
      <c r="I39" s="103" t="s">
        <v>90</v>
      </c>
      <c r="J39" s="130" t="s">
        <v>90</v>
      </c>
      <c r="K39" s="130" t="s">
        <v>90</v>
      </c>
      <c r="L39" s="130" t="s">
        <v>90</v>
      </c>
      <c r="M39" s="130" t="s">
        <v>90</v>
      </c>
      <c r="N39" s="388"/>
      <c r="O39" s="130" t="s">
        <v>90</v>
      </c>
      <c r="P39" s="130" t="s">
        <v>90</v>
      </c>
      <c r="Q39" s="130" t="s">
        <v>90</v>
      </c>
      <c r="R39" s="126" t="s">
        <v>75</v>
      </c>
      <c r="S39" s="245" t="s">
        <v>318</v>
      </c>
      <c r="T39" s="250" t="s">
        <v>3</v>
      </c>
      <c r="U39" s="129" t="s">
        <v>76</v>
      </c>
      <c r="V39" s="126" t="s">
        <v>75</v>
      </c>
      <c r="W39" s="130" t="s">
        <v>318</v>
      </c>
      <c r="X39" s="129" t="s">
        <v>76</v>
      </c>
      <c r="Y39" s="130" t="s">
        <v>90</v>
      </c>
      <c r="Z39" s="126" t="s">
        <v>75</v>
      </c>
      <c r="AA39" s="130" t="s">
        <v>74</v>
      </c>
      <c r="AB39" s="129" t="s">
        <v>76</v>
      </c>
      <c r="AC39" s="130" t="s">
        <v>90</v>
      </c>
      <c r="AD39" s="465"/>
    </row>
    <row r="40" spans="1:30" ht="21.75" customHeight="1" thickBot="1">
      <c r="A40" s="640" t="s">
        <v>8</v>
      </c>
      <c r="B40" s="641"/>
      <c r="C40" s="641"/>
      <c r="D40" s="641"/>
      <c r="E40" s="641"/>
      <c r="F40" s="642"/>
      <c r="G40" s="24" t="e">
        <f>SUM(G41,#REF!)</f>
        <v>#REF!</v>
      </c>
      <c r="H40" s="24" t="e">
        <f>SUM(H41,#REF!)</f>
        <v>#REF!</v>
      </c>
      <c r="I40" s="24" t="e">
        <f>SUM(I41,#REF!)</f>
        <v>#REF!</v>
      </c>
      <c r="J40" s="24" t="e">
        <f>SUM(J41,#REF!)</f>
        <v>#REF!</v>
      </c>
      <c r="K40" s="24" t="e">
        <f>SUM(K41,#REF!)</f>
        <v>#REF!</v>
      </c>
      <c r="L40" s="24" t="e">
        <f>SUM(L41,#REF!)</f>
        <v>#REF!</v>
      </c>
      <c r="M40" s="24" t="e">
        <f>SUM(M41,#REF!)</f>
        <v>#REF!</v>
      </c>
      <c r="N40" s="24">
        <f>SUM(N41)</f>
        <v>3150000</v>
      </c>
      <c r="O40" s="24">
        <f aca="true" t="shared" si="15" ref="O40:AB40">SUM(O41)</f>
        <v>2020000</v>
      </c>
      <c r="P40" s="24">
        <f t="shared" si="15"/>
        <v>2120000</v>
      </c>
      <c r="Q40" s="24">
        <f t="shared" si="15"/>
        <v>1250000</v>
      </c>
      <c r="R40" s="24">
        <f t="shared" si="15"/>
        <v>0</v>
      </c>
      <c r="S40" s="24">
        <f t="shared" si="15"/>
        <v>0</v>
      </c>
      <c r="T40" s="24">
        <f t="shared" si="15"/>
        <v>0</v>
      </c>
      <c r="U40" s="24">
        <f t="shared" si="15"/>
        <v>0</v>
      </c>
      <c r="V40" s="24">
        <f t="shared" si="15"/>
        <v>0</v>
      </c>
      <c r="W40" s="24">
        <f t="shared" si="15"/>
        <v>0</v>
      </c>
      <c r="X40" s="24">
        <f t="shared" si="15"/>
        <v>0</v>
      </c>
      <c r="Y40" s="24">
        <f t="shared" si="15"/>
        <v>0</v>
      </c>
      <c r="Z40" s="24">
        <f t="shared" si="15"/>
        <v>0</v>
      </c>
      <c r="AA40" s="24">
        <f t="shared" si="15"/>
        <v>0</v>
      </c>
      <c r="AB40" s="24">
        <f t="shared" si="15"/>
        <v>0</v>
      </c>
      <c r="AC40" s="24" t="e">
        <f>SUM(AC41,#REF!)</f>
        <v>#REF!</v>
      </c>
      <c r="AD40" s="24">
        <f aca="true" t="shared" si="16" ref="AD40:AD45">S40+W40+AA40</f>
        <v>0</v>
      </c>
    </row>
    <row r="41" spans="1:30" ht="40.5" customHeight="1" thickBot="1">
      <c r="A41" s="98" t="s">
        <v>99</v>
      </c>
      <c r="B41" s="659" t="s">
        <v>369</v>
      </c>
      <c r="C41" s="660"/>
      <c r="D41" s="660"/>
      <c r="E41" s="660"/>
      <c r="F41" s="661"/>
      <c r="G41" s="25" t="e">
        <f aca="true" t="shared" si="17" ref="G41:L41">SUM(G42:G45)</f>
        <v>#REF!</v>
      </c>
      <c r="H41" s="25" t="e">
        <f t="shared" si="17"/>
        <v>#REF!</v>
      </c>
      <c r="I41" s="25" t="e">
        <f t="shared" si="17"/>
        <v>#REF!</v>
      </c>
      <c r="J41" s="25" t="e">
        <f t="shared" si="17"/>
        <v>#REF!</v>
      </c>
      <c r="K41" s="25" t="e">
        <f t="shared" si="17"/>
        <v>#REF!</v>
      </c>
      <c r="L41" s="25" t="e">
        <f t="shared" si="17"/>
        <v>#REF!</v>
      </c>
      <c r="M41" s="25" t="e">
        <f>M42+M44+#REF!</f>
        <v>#REF!</v>
      </c>
      <c r="N41" s="25">
        <f>N42+N44</f>
        <v>3150000</v>
      </c>
      <c r="O41" s="25">
        <f aca="true" t="shared" si="18" ref="O41:AB41">O42+O44</f>
        <v>2020000</v>
      </c>
      <c r="P41" s="25">
        <f t="shared" si="18"/>
        <v>2120000</v>
      </c>
      <c r="Q41" s="25">
        <f>Q42+Q44</f>
        <v>1250000</v>
      </c>
      <c r="R41" s="25">
        <f t="shared" si="18"/>
        <v>0</v>
      </c>
      <c r="S41" s="25">
        <f t="shared" si="18"/>
        <v>0</v>
      </c>
      <c r="T41" s="25">
        <f t="shared" si="18"/>
        <v>0</v>
      </c>
      <c r="U41" s="25">
        <f t="shared" si="18"/>
        <v>0</v>
      </c>
      <c r="V41" s="25">
        <f t="shared" si="18"/>
        <v>0</v>
      </c>
      <c r="W41" s="25">
        <f t="shared" si="18"/>
        <v>0</v>
      </c>
      <c r="X41" s="25">
        <f t="shared" si="18"/>
        <v>0</v>
      </c>
      <c r="Y41" s="25">
        <f t="shared" si="18"/>
        <v>0</v>
      </c>
      <c r="Z41" s="25">
        <f t="shared" si="18"/>
        <v>0</v>
      </c>
      <c r="AA41" s="25">
        <f t="shared" si="18"/>
        <v>0</v>
      </c>
      <c r="AB41" s="25">
        <f t="shared" si="18"/>
        <v>0</v>
      </c>
      <c r="AC41" s="25" t="e">
        <f>AC42+AC44+#REF!</f>
        <v>#REF!</v>
      </c>
      <c r="AD41" s="25">
        <f t="shared" si="16"/>
        <v>0</v>
      </c>
    </row>
    <row r="42" spans="1:30" ht="18" customHeight="1">
      <c r="A42" s="131"/>
      <c r="B42" s="662" t="s">
        <v>95</v>
      </c>
      <c r="C42" s="663"/>
      <c r="D42" s="663"/>
      <c r="E42" s="663"/>
      <c r="F42" s="664"/>
      <c r="G42" s="214" t="e">
        <f>#REF!+#REF!+#REF!+#REF!+#REF!+#REF!+#REF!+#REF!+#REF!+#REF!+#REF!+#REF!+#REF!+#REF!+G10+G11+G12+G16+G19+G20+G21+G22+G24+G25+G26</f>
        <v>#REF!</v>
      </c>
      <c r="H42" s="214" t="e">
        <f>#REF!+#REF!+#REF!+#REF!+#REF!+#REF!+#REF!+#REF!+#REF!+#REF!+#REF!+#REF!+#REF!+#REF!+H10+H11+H12+H16+H19+H20+H21+H22+H24+H25+H26</f>
        <v>#REF!</v>
      </c>
      <c r="I42" s="214" t="e">
        <f>#REF!+#REF!+#REF!+#REF!+#REF!+#REF!+#REF!+#REF!+#REF!+#REF!+#REF!+#REF!+#REF!+#REF!+I10+I11+I12+I16+I19+I20+I21+I22+I24+I25+I26</f>
        <v>#REF!</v>
      </c>
      <c r="J42" s="214" t="e">
        <f>#REF!+#REF!+#REF!+#REF!+#REF!+#REF!+#REF!+#REF!+#REF!+#REF!+#REF!+#REF!+#REF!+#REF!+J10+J11+J12+J16+J19+J20+J21+J22+J24+J25+J26</f>
        <v>#REF!</v>
      </c>
      <c r="K42" s="214" t="e">
        <f>#REF!+#REF!+#REF!+#REF!+#REF!+#REF!+#REF!+#REF!+#REF!+#REF!+#REF!+#REF!+#REF!+#REF!+K10+K11+K12+K16+K19+K20+K21+K22+K24+K25+K26</f>
        <v>#REF!</v>
      </c>
      <c r="L42" s="214" t="e">
        <f>#REF!+#REF!+#REF!+#REF!+#REF!+#REF!+#REF!+#REF!+#REF!+#REF!+#REF!+#REF!+#REF!+#REF!+L10+L11+L12+L16+L19+L20+L21+L22+L24+L25+L26</f>
        <v>#REF!</v>
      </c>
      <c r="M42" s="214" t="e">
        <f>#REF!+#REF!+#REF!+#REF!+#REF!+#REF!+#REF!+#REF!+#REF!+#REF!+#REF!+#REF!+M10+M11+M12+M16+M19+M20+M21+M22+M24+M25+M26</f>
        <v>#REF!</v>
      </c>
      <c r="N42" s="214">
        <f>N10+N11+N12+N16+N19+N20+N21+N22+N24+N25+N26</f>
        <v>2850000</v>
      </c>
      <c r="O42" s="214">
        <f aca="true" t="shared" si="19" ref="O42:AB42">O10+O11+O12+O16+O19+O20+O21+O22+O24+O25+O26</f>
        <v>1520000</v>
      </c>
      <c r="P42" s="214">
        <f>P10+P11+P12+P16+P19+P20+P21+P22+P24+P25+P26</f>
        <v>1620000</v>
      </c>
      <c r="Q42" s="214">
        <f>Q10+Q11+Q12+Q16+Q19+Q20+Q21+Q22+Q24+Q25+Q26</f>
        <v>950000</v>
      </c>
      <c r="R42" s="214">
        <f t="shared" si="19"/>
        <v>0</v>
      </c>
      <c r="S42" s="214">
        <f t="shared" si="19"/>
        <v>0</v>
      </c>
      <c r="T42" s="214">
        <f t="shared" si="19"/>
        <v>0</v>
      </c>
      <c r="U42" s="214">
        <f>U10+U11+U12+U16+U19+U20+U21+U22+U24+U25+U26</f>
        <v>0</v>
      </c>
      <c r="V42" s="214">
        <f t="shared" si="19"/>
        <v>0</v>
      </c>
      <c r="W42" s="214">
        <f t="shared" si="19"/>
        <v>0</v>
      </c>
      <c r="X42" s="214">
        <f t="shared" si="19"/>
        <v>0</v>
      </c>
      <c r="Y42" s="214">
        <f t="shared" si="19"/>
        <v>0</v>
      </c>
      <c r="Z42" s="214">
        <f t="shared" si="19"/>
        <v>0</v>
      </c>
      <c r="AA42" s="214">
        <f t="shared" si="19"/>
        <v>0</v>
      </c>
      <c r="AB42" s="214">
        <f t="shared" si="19"/>
        <v>0</v>
      </c>
      <c r="AC42" s="214" t="e">
        <f>#REF!+#REF!+#REF!+#REF!+#REF!+#REF!+#REF!+#REF!+#REF!+#REF!+#REF!+#REF!+AC10+AC11+AC12+AC16+AC19+AC20+AC21+AC22+AC24+AC25+AC26</f>
        <v>#REF!</v>
      </c>
      <c r="AD42" s="214">
        <f t="shared" si="16"/>
        <v>0</v>
      </c>
    </row>
    <row r="43" spans="1:30" ht="18" customHeight="1">
      <c r="A43" s="131"/>
      <c r="B43" s="665" t="s">
        <v>368</v>
      </c>
      <c r="C43" s="666"/>
      <c r="D43" s="666"/>
      <c r="E43" s="666"/>
      <c r="F43" s="667"/>
      <c r="G43" s="197"/>
      <c r="H43" s="197"/>
      <c r="I43" s="197"/>
      <c r="J43" s="197"/>
      <c r="K43" s="197"/>
      <c r="L43" s="197"/>
      <c r="M43" s="197">
        <f>M18-M23</f>
        <v>2200000</v>
      </c>
      <c r="N43" s="197">
        <f>N18-N23</f>
        <v>2850000</v>
      </c>
      <c r="O43" s="197">
        <f>O18-O23</f>
        <v>1520000</v>
      </c>
      <c r="P43" s="197">
        <f>P18-P23</f>
        <v>1620000</v>
      </c>
      <c r="Q43" s="197">
        <f>Q18-Q23</f>
        <v>950000</v>
      </c>
      <c r="R43" s="197"/>
      <c r="S43" s="246"/>
      <c r="T43" s="215">
        <f aca="true" t="shared" si="20" ref="T43:AC43">T18-T23</f>
        <v>0</v>
      </c>
      <c r="U43" s="197">
        <f t="shared" si="20"/>
        <v>0</v>
      </c>
      <c r="V43" s="197">
        <f t="shared" si="20"/>
        <v>0</v>
      </c>
      <c r="W43" s="197">
        <f t="shared" si="20"/>
        <v>0</v>
      </c>
      <c r="X43" s="197">
        <f t="shared" si="20"/>
        <v>0</v>
      </c>
      <c r="Y43" s="197">
        <f t="shared" si="20"/>
        <v>0</v>
      </c>
      <c r="Z43" s="197">
        <f t="shared" si="20"/>
        <v>0</v>
      </c>
      <c r="AA43" s="197">
        <f t="shared" si="20"/>
        <v>0</v>
      </c>
      <c r="AB43" s="197">
        <f t="shared" si="20"/>
        <v>0</v>
      </c>
      <c r="AC43" s="197">
        <f t="shared" si="20"/>
        <v>0</v>
      </c>
      <c r="AD43" s="197">
        <f t="shared" si="16"/>
        <v>0</v>
      </c>
    </row>
    <row r="44" spans="1:30" ht="18" customHeight="1" thickBot="1">
      <c r="A44" s="132"/>
      <c r="B44" s="668" t="s">
        <v>96</v>
      </c>
      <c r="C44" s="669"/>
      <c r="D44" s="669"/>
      <c r="E44" s="669"/>
      <c r="F44" s="670"/>
      <c r="G44" s="216" t="e">
        <f>#REF!+#REF!+G23</f>
        <v>#REF!</v>
      </c>
      <c r="H44" s="216" t="e">
        <f>#REF!+#REF!+H23</f>
        <v>#REF!</v>
      </c>
      <c r="I44" s="216" t="e">
        <f>#REF!+#REF!+I23</f>
        <v>#REF!</v>
      </c>
      <c r="J44" s="216" t="e">
        <f>#REF!+#REF!+J23</f>
        <v>#REF!</v>
      </c>
      <c r="K44" s="216" t="e">
        <f>#REF!+#REF!+K23</f>
        <v>#REF!</v>
      </c>
      <c r="L44" s="216" t="e">
        <f>#REF!+#REF!+L23</f>
        <v>#REF!</v>
      </c>
      <c r="M44" s="216" t="e">
        <f>#REF!+#REF!+M23</f>
        <v>#REF!</v>
      </c>
      <c r="N44" s="216">
        <f>N23</f>
        <v>300000</v>
      </c>
      <c r="O44" s="216">
        <f aca="true" t="shared" si="21" ref="O44:AB44">O23</f>
        <v>500000</v>
      </c>
      <c r="P44" s="216">
        <f>P23</f>
        <v>500000</v>
      </c>
      <c r="Q44" s="216">
        <f>Q23</f>
        <v>300000</v>
      </c>
      <c r="R44" s="216">
        <f t="shared" si="21"/>
        <v>0</v>
      </c>
      <c r="S44" s="216">
        <f t="shared" si="21"/>
        <v>0</v>
      </c>
      <c r="T44" s="216">
        <f t="shared" si="21"/>
        <v>0</v>
      </c>
      <c r="U44" s="216">
        <f>U23</f>
        <v>0</v>
      </c>
      <c r="V44" s="216">
        <f t="shared" si="21"/>
        <v>0</v>
      </c>
      <c r="W44" s="216">
        <f t="shared" si="21"/>
        <v>0</v>
      </c>
      <c r="X44" s="216">
        <f t="shared" si="21"/>
        <v>0</v>
      </c>
      <c r="Y44" s="216">
        <f t="shared" si="21"/>
        <v>0</v>
      </c>
      <c r="Z44" s="216">
        <f t="shared" si="21"/>
        <v>0</v>
      </c>
      <c r="AA44" s="216">
        <f t="shared" si="21"/>
        <v>0</v>
      </c>
      <c r="AB44" s="217">
        <f t="shared" si="21"/>
        <v>0</v>
      </c>
      <c r="AC44" s="216" t="e">
        <f>#REF!+#REF!+AC23</f>
        <v>#REF!</v>
      </c>
      <c r="AD44" s="216">
        <f t="shared" si="16"/>
        <v>0</v>
      </c>
    </row>
    <row r="45" spans="1:30" ht="18" customHeight="1" thickBot="1">
      <c r="A45" s="133"/>
      <c r="B45" s="656" t="s">
        <v>368</v>
      </c>
      <c r="C45" s="657"/>
      <c r="D45" s="657"/>
      <c r="E45" s="657"/>
      <c r="F45" s="658"/>
      <c r="G45" s="392"/>
      <c r="H45" s="392"/>
      <c r="I45" s="392"/>
      <c r="J45" s="392"/>
      <c r="K45" s="392"/>
      <c r="L45" s="392"/>
      <c r="M45" s="392">
        <f aca="true" t="shared" si="22" ref="M45:AC45">M23</f>
        <v>300000</v>
      </c>
      <c r="N45" s="392">
        <f t="shared" si="22"/>
        <v>300000</v>
      </c>
      <c r="O45" s="392">
        <f t="shared" si="22"/>
        <v>500000</v>
      </c>
      <c r="P45" s="392">
        <f t="shared" si="22"/>
        <v>500000</v>
      </c>
      <c r="Q45" s="392">
        <f>Q23</f>
        <v>300000</v>
      </c>
      <c r="R45" s="392">
        <f t="shared" si="22"/>
        <v>0</v>
      </c>
      <c r="S45" s="393">
        <f t="shared" si="22"/>
        <v>0</v>
      </c>
      <c r="T45" s="394">
        <f t="shared" si="22"/>
        <v>0</v>
      </c>
      <c r="U45" s="392">
        <f t="shared" si="22"/>
        <v>0</v>
      </c>
      <c r="V45" s="392">
        <f t="shared" si="22"/>
        <v>0</v>
      </c>
      <c r="W45" s="392">
        <f t="shared" si="22"/>
        <v>0</v>
      </c>
      <c r="X45" s="392">
        <f t="shared" si="22"/>
        <v>0</v>
      </c>
      <c r="Y45" s="392">
        <f t="shared" si="22"/>
        <v>0</v>
      </c>
      <c r="Z45" s="392">
        <f t="shared" si="22"/>
        <v>0</v>
      </c>
      <c r="AA45" s="392">
        <f t="shared" si="22"/>
        <v>0</v>
      </c>
      <c r="AB45" s="389">
        <f t="shared" si="22"/>
        <v>0</v>
      </c>
      <c r="AC45" s="198">
        <f t="shared" si="22"/>
        <v>0</v>
      </c>
      <c r="AD45" s="392">
        <f t="shared" si="16"/>
        <v>0</v>
      </c>
    </row>
    <row r="46" spans="1:30" ht="12.75">
      <c r="A46" s="199"/>
      <c r="B46" s="195"/>
      <c r="C46" s="195"/>
      <c r="D46" s="195"/>
      <c r="E46" s="195"/>
      <c r="F46" s="195"/>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row>
  </sheetData>
  <sheetProtection/>
  <mergeCells count="26">
    <mergeCell ref="B45:F45"/>
    <mergeCell ref="B41:F41"/>
    <mergeCell ref="B42:F42"/>
    <mergeCell ref="B43:F43"/>
    <mergeCell ref="B44:F44"/>
    <mergeCell ref="R38:T38"/>
    <mergeCell ref="B7:F7"/>
    <mergeCell ref="V38:Y38"/>
    <mergeCell ref="Z38:AC38"/>
    <mergeCell ref="AD38:AD39"/>
    <mergeCell ref="A40:F40"/>
    <mergeCell ref="A38:F39"/>
    <mergeCell ref="A28:A30"/>
    <mergeCell ref="B28:F28"/>
    <mergeCell ref="A32:A34"/>
    <mergeCell ref="B32:F32"/>
    <mergeCell ref="B8:F8"/>
    <mergeCell ref="AD2:AD3"/>
    <mergeCell ref="A8:A26"/>
    <mergeCell ref="D19:D26"/>
    <mergeCell ref="A2:F2"/>
    <mergeCell ref="A3:F3"/>
    <mergeCell ref="R2:T2"/>
    <mergeCell ref="V2:Y2"/>
    <mergeCell ref="Z2:AC2"/>
    <mergeCell ref="A4:F4"/>
  </mergeCells>
  <printOptions/>
  <pageMargins left="0.11811023622047245" right="0.31496062992125984" top="0.5511811023622047" bottom="0.15748031496062992" header="0.31496062992125984" footer="0.31496062992125984"/>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Yatırım-İMİ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Zekayi SAĞLAM</dc:creator>
  <cp:keywords/>
  <dc:description/>
  <cp:lastModifiedBy>Butce</cp:lastModifiedBy>
  <cp:lastPrinted>2015-06-09T12:06:09Z</cp:lastPrinted>
  <dcterms:created xsi:type="dcterms:W3CDTF">2000-07-06T05:43:41Z</dcterms:created>
  <dcterms:modified xsi:type="dcterms:W3CDTF">2016-05-31T12:43:49Z</dcterms:modified>
  <cp:category/>
  <cp:version/>
  <cp:contentType/>
  <cp:contentStatus/>
</cp:coreProperties>
</file>